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600" firstSheet="0" activeTab="0" autoFilterDateGrouping="1"/>
  </bookViews>
  <sheets>
    <sheet xmlns:r="http://schemas.openxmlformats.org/officeDocument/2006/relationships" name="Yhteenveto" sheetId="1" state="visible" r:id="rId1"/>
    <sheet xmlns:r="http://schemas.openxmlformats.org/officeDocument/2006/relationships" name="Mittaustulokset" sheetId="2" state="visible" r:id="rId2"/>
    <sheet xmlns:r="http://schemas.openxmlformats.org/officeDocument/2006/relationships" name="Huomiot" sheetId="3" state="visible" r:id="rId3"/>
    <sheet xmlns:r="http://schemas.openxmlformats.org/officeDocument/2006/relationships" name="Type 11" sheetId="4" state="visible" r:id="rId4"/>
    <sheet xmlns:r="http://schemas.openxmlformats.org/officeDocument/2006/relationships" name="Aaltomuotojen selitteet" sheetId="5" state="visible" r:id="rId5"/>
  </sheets>
  <definedNames>
    <definedName name="_xlnm._FilterDatabase" localSheetId="0" hidden="1">'Yhteenveto'!$A$8:$N$28</definedName>
    <definedName name="_xlnm._FilterDatabase" localSheetId="1" hidden="1">'Mittaustulokset'!$A$3:$BV$19</definedName>
  </definedNames>
  <calcPr calcId="124519" calcMode="auto" fullCalcOnLoad="1" refMode="A1" iterate="0" iterateCount="100" iterateDelta="0.0001" forceFullCalc="1"/>
</workbook>
</file>

<file path=xl/styles.xml><?xml version="1.0" encoding="utf-8"?>
<styleSheet xmlns="http://schemas.openxmlformats.org/spreadsheetml/2006/main">
  <numFmts count="5">
    <numFmt numFmtId="164" formatCode="0.00&quot; €&quot;"/>
    <numFmt numFmtId="165" formatCode="0.000"/>
    <numFmt numFmtId="166" formatCode="0.0"/>
    <numFmt numFmtId="167" formatCode="#,##0.0;[RED]\(#,##0.0\);\-"/>
    <numFmt numFmtId="168" formatCode="#,##0.00;[RED]\(#,##0.00\);\-"/>
  </numFmts>
  <fonts count="23">
    <font>
      <name val="Calibri"/>
      <charset val="1"/>
      <family val="2"/>
      <color theme="1"/>
      <sz val="11"/>
    </font>
    <font>
      <name val="Arial"/>
      <family val="0"/>
      <sz val="10"/>
    </font>
    <font>
      <name val="Arial"/>
      <family val="0"/>
      <sz val="10"/>
    </font>
    <font>
      <name val="Arial"/>
      <family val="0"/>
      <sz val="10"/>
    </font>
    <font>
      <name val="Cambria"/>
      <charset val="1"/>
      <family val="0"/>
      <b val="1"/>
      <color rgb="FFFFFFFF"/>
      <sz val="15"/>
    </font>
    <font>
      <name val="Cambria"/>
      <charset val="1"/>
      <family val="0"/>
      <b val="1"/>
      <color rgb="FFFFFFFF"/>
      <sz val="11"/>
    </font>
    <font>
      <name val="Cambria"/>
      <charset val="1"/>
      <family val="0"/>
      <color rgb="FF666666"/>
      <sz val="11"/>
    </font>
    <font>
      <name val="Cambria"/>
      <charset val="1"/>
      <family val="0"/>
      <color rgb="FF0000FF"/>
      <sz val="11"/>
    </font>
    <font>
      <name val="Cambria"/>
      <charset val="1"/>
      <family val="0"/>
      <color rgb="FF008000"/>
      <sz val="11"/>
    </font>
    <font>
      <name val="Cambria"/>
      <charset val="1"/>
      <family val="0"/>
      <color rgb="FF000000"/>
      <sz val="11"/>
    </font>
    <font>
      <name val="Cambria"/>
      <charset val="1"/>
      <family val="0"/>
      <b val="1"/>
      <color rgb="FFFFFFFF"/>
      <sz val="12"/>
    </font>
    <font>
      <name val="Arial"/>
      <family val="2"/>
      <sz val="10"/>
    </font>
    <font>
      <name val="Calibri"/>
      <family val="2"/>
      <b val="1"/>
      <color rgb="FF000000"/>
      <sz val="18"/>
    </font>
    <font>
      <name val="Calibri"/>
      <family val="2"/>
      <color rgb="FF000000"/>
      <sz val="10"/>
    </font>
    <font>
      <name val="Calibri"/>
      <family val="2"/>
      <b val="1"/>
      <color rgb="FF000000"/>
      <sz val="10"/>
    </font>
    <font>
      <name val="Cambria"/>
      <charset val="1"/>
      <family val="0"/>
      <b val="1"/>
      <sz val="11"/>
    </font>
    <font>
      <b val="1"/>
    </font>
    <font>
      <b val="1"/>
      <color rgb="00FFFFFF"/>
      <sz val="14"/>
    </font>
    <font>
      <b val="1"/>
      <color rgb="00FFFFFF"/>
    </font>
    <font>
      <b val="1"/>
      <color rgb="00666666"/>
    </font>
    <font>
      <b val="1"/>
      <color rgb="00008000"/>
    </font>
    <font>
      <color rgb="000000FF"/>
    </font>
    <font>
      <color rgb="00000000"/>
    </font>
  </fonts>
  <fills count="18">
    <fill>
      <patternFill/>
    </fill>
    <fill>
      <patternFill patternType="gray125"/>
    </fill>
    <fill>
      <patternFill patternType="solid">
        <fgColor rgb="FF1F4E78"/>
        <bgColor rgb="FF17365D"/>
      </patternFill>
    </fill>
    <fill>
      <patternFill patternType="solid">
        <fgColor rgb="FF17365D"/>
        <bgColor rgb="FF333333"/>
      </patternFill>
    </fill>
    <fill>
      <patternFill patternType="solid">
        <fgColor rgb="FFE4DFEC"/>
        <bgColor rgb="FFD9D9D9"/>
      </patternFill>
    </fill>
    <fill>
      <patternFill patternType="solid">
        <fgColor rgb="FFFFF2CC"/>
        <bgColor rgb="FFFCE4D6"/>
      </patternFill>
    </fill>
    <fill>
      <patternFill patternType="solid">
        <fgColor rgb="FFE2F0D9"/>
        <bgColor rgb="FFE4DFEC"/>
      </patternFill>
    </fill>
    <fill>
      <patternFill patternType="solid">
        <fgColor rgb="FF9E480E"/>
        <bgColor rgb="FFC65911"/>
      </patternFill>
    </fill>
    <fill>
      <patternFill patternType="solid">
        <fgColor rgb="FFC65911"/>
        <bgColor rgb="FFC0504D"/>
      </patternFill>
    </fill>
    <fill>
      <patternFill patternType="solid">
        <fgColor rgb="FFFFFFFF"/>
        <bgColor rgb="FFFFF2CC"/>
      </patternFill>
    </fill>
    <fill>
      <patternFill patternType="solid">
        <fgColor rgb="FFFCE4D6"/>
        <bgColor rgb="FFFFF2CC"/>
      </patternFill>
    </fill>
    <fill>
      <patternFill patternType="solid">
        <fgColor rgb="00FCE4D6"/>
      </patternFill>
    </fill>
    <fill>
      <patternFill patternType="solid">
        <fgColor rgb="001F4E78"/>
      </patternFill>
    </fill>
    <fill>
      <patternFill patternType="solid">
        <fgColor rgb="0017365D"/>
      </patternFill>
    </fill>
    <fill>
      <patternFill patternType="solid">
        <fgColor rgb="00F2F2F2"/>
      </patternFill>
    </fill>
    <fill>
      <patternFill patternType="solid">
        <fgColor rgb="00E2F0D9"/>
      </patternFill>
    </fill>
    <fill>
      <patternFill patternType="solid">
        <fgColor rgb="00FFF2CC"/>
      </patternFill>
    </fill>
    <fill>
      <patternFill patternType="solid">
        <fgColor rgb="00F4B183"/>
      </patternFill>
    </fill>
  </fills>
  <borders count="2">
    <border>
      <left/>
      <right/>
      <top/>
      <bottom/>
      <diagonal/>
    </border>
    <border>
      <bottom style="thin">
        <color rgb="00B7B7B7"/>
      </bottom>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09">
    <xf numFmtId="0" fontId="0" fillId="0" borderId="0" applyAlignment="1" pivotButton="0" quotePrefix="0" xfId="0">
      <alignment horizontal="general" vertical="bottom"/>
    </xf>
    <xf numFmtId="0" fontId="4" fillId="2" borderId="0" applyAlignment="1" pivotButton="0" quotePrefix="0" xfId="0">
      <alignment horizontal="left" vertical="bottom"/>
    </xf>
    <xf numFmtId="0" fontId="5" fillId="3" borderId="0" applyAlignment="1" pivotButton="0" quotePrefix="0" xfId="0">
      <alignment horizontal="general" vertical="bottom"/>
    </xf>
    <xf numFmtId="0" fontId="6" fillId="4" borderId="0" applyAlignment="1" pivotButton="0" quotePrefix="0" xfId="0">
      <alignment horizontal="general" vertical="bottom"/>
    </xf>
    <xf numFmtId="0" fontId="7" fillId="5" borderId="0" applyAlignment="1" pivotButton="0" quotePrefix="0" xfId="0">
      <alignment horizontal="general" vertical="bottom"/>
    </xf>
    <xf numFmtId="164" fontId="7" fillId="5" borderId="0" applyAlignment="1" pivotButton="0" quotePrefix="0" xfId="0">
      <alignment horizontal="general" vertical="bottom"/>
    </xf>
    <xf numFmtId="0" fontId="5" fillId="3" borderId="0" applyAlignment="1" pivotButton="0" quotePrefix="0" xfId="0">
      <alignment horizontal="center" vertical="center" wrapText="1"/>
    </xf>
    <xf numFmtId="0" fontId="8" fillId="0" borderId="0" applyAlignment="1" pivotButton="0" quotePrefix="0" xfId="0">
      <alignment horizontal="general" vertical="top" wrapText="1"/>
    </xf>
    <xf numFmtId="0" fontId="6" fillId="0" borderId="0" applyAlignment="1" pivotButton="0" quotePrefix="0" xfId="0">
      <alignment horizontal="general" vertical="top" wrapText="1"/>
    </xf>
    <xf numFmtId="2" fontId="9" fillId="0" borderId="0" applyAlignment="1" pivotButton="0" quotePrefix="0" xfId="0">
      <alignment horizontal="general" vertical="top" wrapText="1"/>
    </xf>
    <xf numFmtId="165" fontId="9" fillId="0" borderId="0" applyAlignment="1" pivotButton="0" quotePrefix="0" xfId="0">
      <alignment horizontal="general" vertical="top" wrapText="1"/>
    </xf>
    <xf numFmtId="166" fontId="9" fillId="0" borderId="0" applyAlignment="1" pivotButton="0" quotePrefix="0" xfId="0">
      <alignment horizontal="general" vertical="top" wrapText="1"/>
    </xf>
    <xf numFmtId="164" fontId="9" fillId="0" borderId="0" applyAlignment="1" pivotButton="0" quotePrefix="0" xfId="0">
      <alignment horizontal="general" vertical="top" wrapText="1"/>
    </xf>
    <xf numFmtId="0" fontId="9" fillId="0" borderId="0" applyAlignment="1" pivotButton="0" quotePrefix="0" xfId="0">
      <alignment horizontal="general" vertical="top" wrapText="1"/>
    </xf>
    <xf numFmtId="0" fontId="5" fillId="3" borderId="0" applyAlignment="1" pivotButton="0" quotePrefix="0" xfId="0">
      <alignment horizontal="general" vertical="bottom"/>
    </xf>
    <xf numFmtId="0" fontId="0" fillId="6" borderId="0" applyAlignment="1" pivotButton="0" quotePrefix="0" xfId="0">
      <alignment horizontal="general" vertical="top" wrapText="1"/>
    </xf>
    <xf numFmtId="0" fontId="10" fillId="7" borderId="0" applyAlignment="1" pivotButton="0" quotePrefix="0" xfId="0">
      <alignment horizontal="left" vertical="bottom"/>
    </xf>
    <xf numFmtId="0" fontId="5" fillId="8" borderId="0" applyAlignment="1" pivotButton="0" quotePrefix="0" xfId="0">
      <alignment horizontal="center" vertical="bottom" wrapText="1"/>
    </xf>
    <xf numFmtId="0" fontId="0" fillId="9" borderId="0" applyAlignment="1" pivotButton="0" quotePrefix="0" xfId="0">
      <alignment horizontal="general" vertical="top" wrapText="1"/>
    </xf>
    <xf numFmtId="2" fontId="0" fillId="9" borderId="0" applyAlignment="1" pivotButton="0" quotePrefix="0" xfId="0">
      <alignment horizontal="general" vertical="top" wrapText="1"/>
    </xf>
    <xf numFmtId="165" fontId="0" fillId="9" borderId="0" applyAlignment="1" pivotButton="0" quotePrefix="0" xfId="0">
      <alignment horizontal="general" vertical="top" wrapText="1"/>
    </xf>
    <xf numFmtId="167" fontId="0" fillId="9" borderId="0" applyAlignment="1" pivotButton="0" quotePrefix="0" xfId="0">
      <alignment horizontal="general" vertical="top" wrapText="1"/>
    </xf>
    <xf numFmtId="168" fontId="0" fillId="9" borderId="0" applyAlignment="1" pivotButton="0" quotePrefix="0" xfId="0">
      <alignment horizontal="general" vertical="top" wrapText="1"/>
    </xf>
    <xf numFmtId="0" fontId="0" fillId="5" borderId="0" applyAlignment="1" pivotButton="0" quotePrefix="0" xfId="0">
      <alignment horizontal="general" vertical="top" wrapText="1"/>
    </xf>
    <xf numFmtId="2" fontId="0" fillId="5" borderId="0" applyAlignment="1" pivotButton="0" quotePrefix="0" xfId="0">
      <alignment horizontal="general" vertical="top" wrapText="1"/>
    </xf>
    <xf numFmtId="165" fontId="0" fillId="5" borderId="0" applyAlignment="1" pivotButton="0" quotePrefix="0" xfId="0">
      <alignment horizontal="general" vertical="top" wrapText="1"/>
    </xf>
    <xf numFmtId="167" fontId="0" fillId="5" borderId="0" applyAlignment="1" pivotButton="0" quotePrefix="0" xfId="0">
      <alignment horizontal="general" vertical="top" wrapText="1"/>
    </xf>
    <xf numFmtId="168" fontId="0" fillId="5" borderId="0" applyAlignment="1" pivotButton="0" quotePrefix="0" xfId="0">
      <alignment horizontal="general" vertical="top" wrapText="1"/>
    </xf>
    <xf numFmtId="0" fontId="5" fillId="7" borderId="0" applyAlignment="1" pivotButton="0" quotePrefix="0" xfId="0">
      <alignment horizontal="general" vertical="bottom"/>
    </xf>
    <xf numFmtId="0" fontId="0" fillId="10" borderId="0" applyAlignment="1" pivotButton="0" quotePrefix="0" xfId="0">
      <alignment horizontal="general" vertical="bottom" wrapText="1"/>
    </xf>
    <xf numFmtId="0" fontId="4" fillId="3" borderId="0" applyAlignment="1" pivotButton="0" quotePrefix="0" xfId="0">
      <alignment horizontal="general" vertical="bottom"/>
    </xf>
    <xf numFmtId="0" fontId="5" fillId="3" borderId="0" applyAlignment="1" pivotButton="0" quotePrefix="0" xfId="0">
      <alignment horizontal="center" vertical="bottom" wrapText="1"/>
    </xf>
    <xf numFmtId="0" fontId="0" fillId="0" borderId="0" applyAlignment="1" pivotButton="0" quotePrefix="0" xfId="0">
      <alignment horizontal="general" vertical="top" wrapText="1"/>
    </xf>
    <xf numFmtId="2" fontId="0" fillId="0" borderId="0" applyAlignment="1" pivotButton="0" quotePrefix="0" xfId="0">
      <alignment horizontal="general" vertical="top" wrapText="1"/>
    </xf>
    <xf numFmtId="0" fontId="0" fillId="0" borderId="0" applyAlignment="1" pivotButton="0" quotePrefix="0" xfId="0">
      <alignment horizontal="general" vertical="top" wrapText="1"/>
    </xf>
    <xf numFmtId="0" fontId="15" fillId="10" borderId="0" applyAlignment="1" pivotButton="0" quotePrefix="0" xfId="0">
      <alignment horizontal="general" vertical="bottom"/>
    </xf>
    <xf numFmtId="0" fontId="0" fillId="0" borderId="0" applyAlignment="1" pivotButton="0" quotePrefix="0" xfId="0">
      <alignment horizontal="general" vertical="bottom" wrapText="1"/>
    </xf>
    <xf numFmtId="0" fontId="4" fillId="7" borderId="0" applyAlignment="1" pivotButton="0" quotePrefix="0" xfId="0">
      <alignment horizontal="general" vertical="bottom"/>
    </xf>
    <xf numFmtId="0" fontId="5" fillId="8" borderId="0" applyAlignment="1" pivotButton="0" quotePrefix="0" xfId="0">
      <alignment horizontal="general" vertical="bottom"/>
    </xf>
    <xf numFmtId="0" fontId="8" fillId="0" borderId="0" applyAlignment="1" pivotButton="0" quotePrefix="0" xfId="0">
      <alignment horizontal="general" vertical="bottom"/>
    </xf>
    <xf numFmtId="164" fontId="8" fillId="0" borderId="0" applyAlignment="1" pivotButton="0" quotePrefix="0" xfId="0">
      <alignment horizontal="general" vertical="bottom"/>
    </xf>
    <xf numFmtId="165" fontId="0" fillId="0" borderId="0" applyAlignment="1" pivotButton="0" quotePrefix="0" xfId="0">
      <alignment horizontal="general" vertical="top" wrapText="1"/>
    </xf>
    <xf numFmtId="167" fontId="0" fillId="0" borderId="0" applyAlignment="1" pivotButton="0" quotePrefix="0" xfId="0">
      <alignment horizontal="general" vertical="top" wrapText="1"/>
    </xf>
    <xf numFmtId="168" fontId="0" fillId="0" borderId="0" applyAlignment="1" pivotButton="0" quotePrefix="0" xfId="0">
      <alignment horizontal="general" vertical="top" wrapText="1"/>
    </xf>
    <xf numFmtId="0" fontId="5" fillId="7" borderId="0" applyAlignment="1" pivotButton="0" quotePrefix="0" xfId="0">
      <alignment horizontal="general" vertical="bottom"/>
    </xf>
    <xf numFmtId="0" fontId="0" fillId="0" borderId="0" applyAlignment="1" pivotButton="0" quotePrefix="0" xfId="0">
      <alignment horizontal="general" vertical="bottom" wrapText="1"/>
    </xf>
    <xf numFmtId="0" fontId="0" fillId="0" borderId="0" applyAlignment="1" pivotButton="0" quotePrefix="0" xfId="0">
      <alignment horizontal="general" vertical="bottom"/>
    </xf>
    <xf numFmtId="0" fontId="0" fillId="0" borderId="0" pivotButton="0" quotePrefix="0" xfId="0"/>
    <xf numFmtId="0" fontId="4" fillId="2" borderId="0" applyAlignment="1" pivotButton="0" quotePrefix="0" xfId="0">
      <alignment horizontal="left" vertical="bottom"/>
    </xf>
    <xf numFmtId="0" fontId="5" fillId="3" borderId="0" applyAlignment="1" pivotButton="0" quotePrefix="0" xfId="0">
      <alignment horizontal="general" vertical="bottom"/>
    </xf>
    <xf numFmtId="0" fontId="6" fillId="4" borderId="0" applyAlignment="1" pivotButton="0" quotePrefix="0" xfId="0">
      <alignment horizontal="general" vertical="bottom"/>
    </xf>
    <xf numFmtId="0" fontId="7" fillId="5" borderId="0" applyAlignment="1" pivotButton="0" quotePrefix="0" xfId="0">
      <alignment horizontal="general" vertical="bottom"/>
    </xf>
    <xf numFmtId="164" fontId="7" fillId="5" borderId="0" applyAlignment="1" pivotButton="0" quotePrefix="0" xfId="0">
      <alignment horizontal="general" vertical="bottom"/>
    </xf>
    <xf numFmtId="0" fontId="5" fillId="3" borderId="0" applyAlignment="1" pivotButton="0" quotePrefix="0" xfId="0">
      <alignment horizontal="center" vertical="center" wrapText="1"/>
    </xf>
    <xf numFmtId="0" fontId="8" fillId="0" borderId="0" applyAlignment="1" pivotButton="0" quotePrefix="0" xfId="0">
      <alignment horizontal="general" vertical="top" wrapText="1"/>
    </xf>
    <xf numFmtId="0" fontId="6" fillId="0" borderId="0" applyAlignment="1" pivotButton="0" quotePrefix="0" xfId="0">
      <alignment horizontal="general" vertical="top" wrapText="1"/>
    </xf>
    <xf numFmtId="2" fontId="9" fillId="0" borderId="0" applyAlignment="1" pivotButton="0" quotePrefix="0" xfId="0">
      <alignment horizontal="general" vertical="top" wrapText="1"/>
    </xf>
    <xf numFmtId="165" fontId="9" fillId="0" borderId="0" applyAlignment="1" pivotButton="0" quotePrefix="0" xfId="0">
      <alignment horizontal="general" vertical="top" wrapText="1"/>
    </xf>
    <xf numFmtId="166" fontId="9" fillId="0" borderId="0" applyAlignment="1" pivotButton="0" quotePrefix="0" xfId="0">
      <alignment horizontal="general" vertical="top" wrapText="1"/>
    </xf>
    <xf numFmtId="164" fontId="9" fillId="0" borderId="0" applyAlignment="1" pivotButton="0" quotePrefix="0" xfId="0">
      <alignment horizontal="general" vertical="top" wrapText="1"/>
    </xf>
    <xf numFmtId="0" fontId="9" fillId="0" borderId="0" applyAlignment="1" pivotButton="0" quotePrefix="0" xfId="0">
      <alignment horizontal="general" vertical="top" wrapText="1"/>
    </xf>
    <xf numFmtId="0" fontId="0" fillId="6" borderId="0" applyAlignment="1" pivotButton="0" quotePrefix="0" xfId="0">
      <alignment horizontal="general" vertical="top" wrapText="1"/>
    </xf>
    <xf numFmtId="0" fontId="10" fillId="7" borderId="0" applyAlignment="1" pivotButton="0" quotePrefix="0" xfId="0">
      <alignment horizontal="left" vertical="bottom"/>
    </xf>
    <xf numFmtId="0" fontId="5" fillId="8" borderId="0" applyAlignment="1" pivotButton="0" quotePrefix="0" xfId="0">
      <alignment horizontal="center" vertical="bottom" wrapText="1"/>
    </xf>
    <xf numFmtId="0" fontId="0" fillId="9" borderId="0" applyAlignment="1" pivotButton="0" quotePrefix="0" xfId="0">
      <alignment horizontal="general" vertical="top" wrapText="1"/>
    </xf>
    <xf numFmtId="2" fontId="0" fillId="9" borderId="0" applyAlignment="1" pivotButton="0" quotePrefix="0" xfId="0">
      <alignment horizontal="general" vertical="top" wrapText="1"/>
    </xf>
    <xf numFmtId="165" fontId="0" fillId="9" borderId="0" applyAlignment="1" pivotButton="0" quotePrefix="0" xfId="0">
      <alignment horizontal="general" vertical="top" wrapText="1"/>
    </xf>
    <xf numFmtId="167" fontId="0" fillId="9" borderId="0" applyAlignment="1" pivotButton="0" quotePrefix="0" xfId="0">
      <alignment horizontal="general" vertical="top" wrapText="1"/>
    </xf>
    <xf numFmtId="168" fontId="0" fillId="9" borderId="0" applyAlignment="1" pivotButton="0" quotePrefix="0" xfId="0">
      <alignment horizontal="general" vertical="top" wrapText="1"/>
    </xf>
    <xf numFmtId="0" fontId="0" fillId="5" borderId="0" applyAlignment="1" pivotButton="0" quotePrefix="0" xfId="0">
      <alignment horizontal="general" vertical="top" wrapText="1"/>
    </xf>
    <xf numFmtId="2" fontId="0" fillId="5" borderId="0" applyAlignment="1" pivotButton="0" quotePrefix="0" xfId="0">
      <alignment horizontal="general" vertical="top" wrapText="1"/>
    </xf>
    <xf numFmtId="165" fontId="0" fillId="5" borderId="0" applyAlignment="1" pivotButton="0" quotePrefix="0" xfId="0">
      <alignment horizontal="general" vertical="top" wrapText="1"/>
    </xf>
    <xf numFmtId="167" fontId="0" fillId="5" borderId="0" applyAlignment="1" pivotButton="0" quotePrefix="0" xfId="0">
      <alignment horizontal="general" vertical="top" wrapText="1"/>
    </xf>
    <xf numFmtId="168" fontId="0" fillId="5" borderId="0" applyAlignment="1" pivotButton="0" quotePrefix="0" xfId="0">
      <alignment horizontal="general" vertical="top" wrapText="1"/>
    </xf>
    <xf numFmtId="0" fontId="5" fillId="7" borderId="0" applyAlignment="1" pivotButton="0" quotePrefix="0" xfId="0">
      <alignment horizontal="general" vertical="bottom"/>
    </xf>
    <xf numFmtId="0" fontId="0" fillId="10" borderId="0" applyAlignment="1" pivotButton="0" quotePrefix="0" xfId="0">
      <alignment horizontal="general" vertical="bottom" wrapText="1"/>
    </xf>
    <xf numFmtId="0" fontId="4" fillId="3" borderId="0" applyAlignment="1" pivotButton="0" quotePrefix="0" xfId="0">
      <alignment horizontal="general" vertical="bottom"/>
    </xf>
    <xf numFmtId="0" fontId="5" fillId="3" borderId="0" applyAlignment="1" pivotButton="0" quotePrefix="0" xfId="0">
      <alignment horizontal="center" vertical="bottom" wrapText="1"/>
    </xf>
    <xf numFmtId="0" fontId="0" fillId="0" borderId="0" applyAlignment="1" pivotButton="0" quotePrefix="0" xfId="0">
      <alignment horizontal="general" vertical="top" wrapText="1"/>
    </xf>
    <xf numFmtId="2" fontId="0" fillId="0" borderId="0" applyAlignment="1" pivotButton="0" quotePrefix="0" xfId="0">
      <alignment horizontal="general" vertical="top" wrapText="1"/>
    </xf>
    <xf numFmtId="0" fontId="15" fillId="10" borderId="0" applyAlignment="1" pivotButton="0" quotePrefix="0" xfId="0">
      <alignment horizontal="general" vertical="bottom"/>
    </xf>
    <xf numFmtId="0" fontId="0" fillId="0" borderId="0" applyAlignment="1" pivotButton="0" quotePrefix="0" xfId="0">
      <alignment horizontal="general" vertical="bottom" wrapText="1"/>
    </xf>
    <xf numFmtId="0" fontId="4" fillId="7" borderId="0" applyAlignment="1" pivotButton="0" quotePrefix="0" xfId="0">
      <alignment horizontal="general" vertical="bottom"/>
    </xf>
    <xf numFmtId="0" fontId="5" fillId="8" borderId="0" applyAlignment="1" pivotButton="0" quotePrefix="0" xfId="0">
      <alignment horizontal="general" vertical="bottom"/>
    </xf>
    <xf numFmtId="0" fontId="8" fillId="0" borderId="0" applyAlignment="1" pivotButton="0" quotePrefix="0" xfId="0">
      <alignment horizontal="general" vertical="bottom"/>
    </xf>
    <xf numFmtId="164" fontId="8" fillId="0" borderId="0" applyAlignment="1" pivotButton="0" quotePrefix="0" xfId="0">
      <alignment horizontal="general" vertical="bottom"/>
    </xf>
    <xf numFmtId="165" fontId="0" fillId="0" borderId="0" applyAlignment="1" pivotButton="0" quotePrefix="0" xfId="0">
      <alignment horizontal="general" vertical="top" wrapText="1"/>
    </xf>
    <xf numFmtId="167" fontId="0" fillId="0" borderId="0" applyAlignment="1" pivotButton="0" quotePrefix="0" xfId="0">
      <alignment horizontal="general" vertical="top" wrapText="1"/>
    </xf>
    <xf numFmtId="168" fontId="0" fillId="0" borderId="0" applyAlignment="1" pivotButton="0" quotePrefix="0" xfId="0">
      <alignment horizontal="general" vertical="top" wrapText="1"/>
    </xf>
    <xf numFmtId="0" fontId="5" fillId="3" borderId="0" applyAlignment="1" pivotButton="0" quotePrefix="0" xfId="0">
      <alignment horizontal="center" vertical="center" textRotation="90" wrapText="1"/>
    </xf>
    <xf numFmtId="2" fontId="0" fillId="0" borderId="0" applyAlignment="1" pivotButton="0" quotePrefix="0" xfId="0">
      <alignment vertical="top" wrapText="1"/>
    </xf>
    <xf numFmtId="2" fontId="0" fillId="5" borderId="0" applyAlignment="1" pivotButton="0" quotePrefix="0" xfId="0">
      <alignment vertical="top" wrapText="1"/>
    </xf>
    <xf numFmtId="0" fontId="16" fillId="0" borderId="0" pivotButton="0" quotePrefix="0" xfId="0"/>
    <xf numFmtId="0" fontId="0" fillId="11" borderId="0" applyAlignment="1" pivotButton="0" quotePrefix="0" xfId="0">
      <alignment vertical="top" wrapText="1"/>
    </xf>
    <xf numFmtId="0" fontId="17" fillId="12" borderId="0" applyAlignment="1" pivotButton="0" quotePrefix="0" xfId="0">
      <alignment horizontal="left" vertical="center"/>
    </xf>
    <xf numFmtId="0" fontId="18" fillId="13" borderId="0" pivotButton="0" quotePrefix="0" xfId="0"/>
    <xf numFmtId="0" fontId="19" fillId="14" borderId="0" pivotButton="0" quotePrefix="0" xfId="0"/>
    <xf numFmtId="0" fontId="0" fillId="0" borderId="0" applyAlignment="1" pivotButton="0" quotePrefix="0" xfId="0">
      <alignment vertical="top" wrapText="1"/>
    </xf>
    <xf numFmtId="0" fontId="18" fillId="12" borderId="1" applyAlignment="1" pivotButton="0" quotePrefix="0" xfId="0">
      <alignment horizontal="center" wrapText="1"/>
    </xf>
    <xf numFmtId="0" fontId="18" fillId="12" borderId="1" applyAlignment="1" pivotButton="0" quotePrefix="0" xfId="0">
      <alignment horizontal="center"/>
    </xf>
    <xf numFmtId="0" fontId="20" fillId="15" borderId="1" pivotButton="0" quotePrefix="0" xfId="0"/>
    <xf numFmtId="0" fontId="21" fillId="0" borderId="1" applyAlignment="1" pivotButton="0" quotePrefix="0" xfId="0">
      <alignment horizontal="center"/>
    </xf>
    <xf numFmtId="2" fontId="22" fillId="0" borderId="1" applyAlignment="1" pivotButton="0" quotePrefix="0" xfId="0">
      <alignment horizontal="center"/>
    </xf>
    <xf numFmtId="0" fontId="20" fillId="16" borderId="1" pivotButton="0" quotePrefix="0" xfId="0"/>
    <xf numFmtId="0" fontId="20" fillId="11" borderId="1" pivotButton="0" quotePrefix="0" xfId="0"/>
    <xf numFmtId="0" fontId="16" fillId="15" borderId="0" pivotButton="0" quotePrefix="0" xfId="0"/>
    <xf numFmtId="0" fontId="16" fillId="16" borderId="0" pivotButton="0" quotePrefix="0" xfId="0"/>
    <xf numFmtId="0" fontId="16" fillId="11" borderId="0" pivotButton="0" quotePrefix="0" xfId="0"/>
    <xf numFmtId="0" fontId="0" fillId="17" borderId="0" applyAlignment="1" pivotButton="0" quotePrefix="0" xfId="0">
      <alignmen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11">
    <dxf>
      <fill>
        <patternFill patternType="solid">
          <fgColor rgb="FF17365D"/>
          <bgColor rgb="FF000000"/>
        </patternFill>
      </fill>
    </dxf>
    <dxf>
      <fill>
        <patternFill patternType="solid">
          <fgColor rgb="FF9E480E"/>
          <bgColor rgb="FF000000"/>
        </patternFill>
      </fill>
    </dxf>
    <dxf>
      <fill>
        <patternFill patternType="solid">
          <fgColor rgb="FFC65911"/>
          <bgColor rgb="FF000000"/>
        </patternFill>
      </fill>
    </dxf>
    <dxf>
      <fill>
        <patternFill patternType="solid">
          <fgColor rgb="FFE2F0D9"/>
          <bgColor rgb="FF000000"/>
        </patternFill>
      </fill>
    </dxf>
    <dxf>
      <fill>
        <patternFill patternType="solid">
          <fgColor rgb="FFFFF2CC"/>
          <bgColor rgb="FF000000"/>
        </patternFill>
      </fill>
    </dxf>
    <dxf>
      <fill>
        <patternFill patternType="solid">
          <fgColor rgb="FFFFFFFF"/>
          <bgColor rgb="FF000000"/>
        </patternFill>
      </fill>
    </dxf>
    <dxf>
      <fill>
        <patternFill patternType="solid">
          <bgColor rgb="FF000000"/>
        </patternFill>
      </fill>
    </dxf>
    <dxf>
      <fill>
        <patternFill patternType="solid">
          <fgColor rgb="FF000000"/>
          <bgColor rgb="FF000000"/>
        </patternFill>
      </fill>
    </dxf>
    <dxf>
      <fill>
        <patternFill patternType="solid">
          <fgColor rgb="FF008000"/>
          <bgColor rgb="FF000000"/>
        </patternFill>
      </fill>
    </dxf>
    <dxf>
      <fill>
        <patternFill patternType="solid">
          <fgColor rgb="FF666666"/>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78787"/>
      <rgbColor rgb="FF9999FF"/>
      <rgbColor rgb="FFC0504D"/>
      <rgbColor rgb="FFFFF2CC"/>
      <rgbColor rgb="FFE4DFEC"/>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CE4D6"/>
      <rgbColor rgb="FF4F81BD"/>
      <rgbColor rgb="FF33CCCC"/>
      <rgbColor rgb="FF99CC00"/>
      <rgbColor rgb="FFFFCC00"/>
      <rgbColor rgb="FFFF9900"/>
      <rgbColor rgb="FFC65911"/>
      <rgbColor rgb="FF666666"/>
      <rgbColor rgb="FF969696"/>
      <rgbColor rgb="FF17365D"/>
      <rgbColor rgb="FF339966"/>
      <rgbColor rgb="FF003300"/>
      <rgbColor rgb="FF333300"/>
      <rgbColor rgb="FF9E480E"/>
      <rgbColor rgb="FF993366"/>
      <rgbColor rgb="FF1F4E78"/>
      <rgbColor rgb="FF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harts/chart1.xml><?xml version="1.0" encoding="utf-8"?>
<chartSpace xmlns="http://schemas.openxmlformats.org/drawingml/2006/chart">
  <chart>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sz="1800" b="1" strike="noStrike">
                <a:solidFill>
                  <a:srgbClr val="000000"/>
                </a:solidFill>
                <a:uFillTx/>
                <a:latin typeface="Calibri"/>
              </a:rPr>
              <a:t>Virran THD: puhdas siniaalto vs. Type 5</a:t>
            </a:r>
          </a:p>
        </rich>
      </tx>
      <overlay val="0"/>
      <spPr>
        <a:noFill xmlns:a="http://schemas.openxmlformats.org/drawingml/2006/main"/>
        <a:ln xmlns:a="http://schemas.openxmlformats.org/drawingml/2006/main" w="0">
          <a:noFill/>
          <a:prstDash val="solid"/>
        </a:ln>
      </spPr>
    </title>
    <plotArea>
      <barChart>
        <barDir val="col"/>
        <grouping val="clustered"/>
        <varyColors val="0"/>
        <ser>
          <idx val="0"/>
          <order val="0"/>
          <tx>
            <strRef>
              <f>Yhteenveto!H8</f>
              <strCache>
                <ptCount val="1"/>
                <pt idx="0">
                  <v>ITHD puhdas (%)</v>
                </pt>
              </strCache>
            </strRef>
          </tx>
          <spPr>
            <a:solidFill xmlns:a="http://schemas.openxmlformats.org/drawingml/2006/main">
              <a:srgbClr val="4f81bd"/>
            </a:solidFill>
            <a:ln xmlns:a="http://schemas.openxmlformats.org/drawingml/2006/main" w="0">
              <a:noFill/>
              <a:prstDash val="solid"/>
            </a:ln>
          </spPr>
          <invertIfNegative val="0"/>
          <dLbls>
            <txPr>
              <a:bodyPr xmlns:a="http://schemas.openxmlformats.org/drawingml/2006/main"/>
              <a:lstStyle xmlns:a="http://schemas.openxmlformats.org/drawingml/2006/main"/>
              <a:p xmlns:a="http://schemas.openxmlformats.org/drawingml/2006/main">
                <a:pPr>
                  <a:defRPr sz="1000" b="0" strike="noStrike">
                    <a:uFillTx/>
                    <a:latin typeface="Arial"/>
                  </a:defRPr>
                </a:pPr>
                <a:r>
                  <a:t>None</a:t>
                </a:r>
              </a:p>
            </txPr>
            <showLegendKey val="0"/>
            <showVal val="0"/>
            <showCatName val="0"/>
            <showSerName val="0"/>
            <showPercent val="0"/>
            <showLeaderLines val="1"/>
          </dLbls>
          <cat>
            <strRef>
              <f>Yhteenveto!$A$9:$A$13</f>
              <strCache>
                <ptCount val="5"/>
                <pt idx="0">
                  <v>SNEP X04W110</v>
                </pt>
                <pt idx="1">
                  <v>SNEP P04MA</v>
                </pt>
                <pt idx="2">
                  <v>Glamox I40</v>
                </pt>
                <pt idx="3">
                  <v>NVC Toronto</v>
                </pt>
                <pt idx="4">
                  <v>NVC Toronto</v>
                </pt>
              </strCache>
            </strRef>
          </cat>
          <val>
            <numRef>
              <f>Yhteenveto!$H$9:$H$13</f>
              <numCache>
                <formatCode>0.00</formatCode>
                <ptCount val="5"/>
                <pt idx="0">
                  <v>10.3</v>
                </pt>
                <pt idx="1">
                  <v>13.67</v>
                </pt>
                <pt idx="2">
                  <v>6.53</v>
                </pt>
                <pt idx="3">
                  <v>11.89</v>
                </pt>
                <pt idx="4">
                  <v>7.71</v>
                </pt>
              </numCache>
            </numRef>
          </val>
        </ser>
        <ser>
          <idx val="1"/>
          <order val="1"/>
          <tx>
            <strRef>
              <f>Yhteenveto!I8</f>
              <strCache>
                <ptCount val="1"/>
                <pt idx="0">
                  <v>ITHD Type 5 (%)</v>
                </pt>
              </strCache>
            </strRef>
          </tx>
          <spPr>
            <a:solidFill xmlns:a="http://schemas.openxmlformats.org/drawingml/2006/main">
              <a:srgbClr val="c0504d"/>
            </a:solidFill>
            <a:ln xmlns:a="http://schemas.openxmlformats.org/drawingml/2006/main" w="0">
              <a:noFill/>
              <a:prstDash val="solid"/>
            </a:ln>
          </spPr>
          <invertIfNegative val="0"/>
          <dLbls>
            <txPr>
              <a:bodyPr xmlns:a="http://schemas.openxmlformats.org/drawingml/2006/main"/>
              <a:lstStyle xmlns:a="http://schemas.openxmlformats.org/drawingml/2006/main"/>
              <a:p xmlns:a="http://schemas.openxmlformats.org/drawingml/2006/main">
                <a:pPr>
                  <a:defRPr sz="1000" b="0" strike="noStrike">
                    <a:uFillTx/>
                    <a:latin typeface="Arial"/>
                  </a:defRPr>
                </a:pPr>
                <a:r>
                  <a:t>None</a:t>
                </a:r>
              </a:p>
            </txPr>
            <showLegendKey val="0"/>
            <showVal val="0"/>
            <showCatName val="0"/>
            <showSerName val="0"/>
            <showPercent val="0"/>
            <showLeaderLines val="1"/>
          </dLbls>
          <cat>
            <strRef>
              <f>Yhteenveto!$A$9:$A$13</f>
              <strCache>
                <ptCount val="5"/>
                <pt idx="0">
                  <v>SNEP X04W110</v>
                </pt>
                <pt idx="1">
                  <v>SNEP P04MA</v>
                </pt>
                <pt idx="2">
                  <v>Glamox I40</v>
                </pt>
                <pt idx="3">
                  <v>NVC Toronto</v>
                </pt>
                <pt idx="4">
                  <v>NVC Toronto</v>
                </pt>
              </strCache>
            </strRef>
          </cat>
          <val>
            <numRef>
              <f>Yhteenveto!$I$9:$I$13</f>
              <numCache>
                <formatCode>0.00</formatCode>
                <ptCount val="5"/>
                <pt idx="0">
                  <v>11.66</v>
                </pt>
                <pt idx="1">
                  <v>13.43</v>
                </pt>
                <pt idx="2">
                  <v>12.8</v>
                </pt>
                <pt idx="3">
                  <v>9.800000000000001</v>
                </pt>
                <pt idx="4">
                  <v>6.43</v>
                </pt>
              </numCache>
            </numRef>
          </val>
        </ser>
        <gapWidth val="150"/>
        <overlap val="0"/>
        <axId val="51088964"/>
        <axId val="63189558"/>
      </barChart>
      <catAx>
        <axId val="51088964"/>
        <scaling>
          <orientation val="minMax"/>
        </scaling>
        <delete val="0"/>
        <axPos val="b"/>
        <title>
          <tx>
            <rich>
              <a:bodyPr xmlns:a="http://schemas.openxmlformats.org/drawingml/2006/main" rot="0"/>
              <a:lstStyle xmlns:a="http://schemas.openxmlformats.org/drawingml/2006/main"/>
              <a:p xmlns:a="http://schemas.openxmlformats.org/drawingml/2006/main">
                <a:pPr>
                  <a:defRPr sz="1300" b="0" strike="noStrike">
                    <a:uFillTx/>
                    <a:latin typeface="Arial"/>
                  </a:defRPr>
                </a:pPr>
                <a:r>
                  <a:rPr sz="1000" b="1" strike="noStrike">
                    <a:solidFill>
                      <a:srgbClr val="000000"/>
                    </a:solidFill>
                    <a:uFillTx/>
                    <a:latin typeface="Calibri"/>
                  </a:rPr>
                  <a:t>Valaisin / asetus</a:t>
                </a:r>
              </a:p>
            </rich>
          </tx>
          <overlay val="0"/>
          <spPr>
            <a:noFill xmlns:a="http://schemas.openxmlformats.org/drawingml/2006/main"/>
            <a:ln xmlns:a="http://schemas.openxmlformats.org/drawingml/2006/main" w="0">
              <a:noFill/>
              <a:prstDash val="solid"/>
            </a:ln>
          </spPr>
        </title>
        <numFmt formatCode="General" sourceLinked="1"/>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None</a:t>
            </a:r>
          </a:p>
        </txPr>
        <crossAx val="63189558"/>
        <crosses val="autoZero"/>
        <auto val="1"/>
        <lblAlgn val="ctr"/>
        <lblOffset val="100"/>
        <noMultiLvlLbl val="0"/>
      </catAx>
      <valAx>
        <axId val="63189558"/>
        <scaling>
          <orientation val="minMax"/>
        </scaling>
        <delete val="0"/>
        <axPos val="l"/>
        <majorGridlines>
          <spPr>
            <a:ln xmlns:a="http://schemas.openxmlformats.org/drawingml/2006/main" w="9360">
              <a:solidFill>
                <a:srgbClr val="878787"/>
              </a:solidFill>
              <a:prstDash val="solid"/>
              <a:round/>
            </a:ln>
          </spPr>
        </majorGridlines>
        <title>
          <tx>
            <rich>
              <a:bodyPr xmlns:a="http://schemas.openxmlformats.org/drawingml/2006/main" rot="-5400000"/>
              <a:lstStyle xmlns:a="http://schemas.openxmlformats.org/drawingml/2006/main"/>
              <a:p xmlns:a="http://schemas.openxmlformats.org/drawingml/2006/main">
                <a:pPr>
                  <a:defRPr sz="1300" b="0" strike="noStrike">
                    <a:uFillTx/>
                    <a:latin typeface="Arial"/>
                  </a:defRPr>
                </a:pPr>
                <a:r>
                  <a:rPr sz="1000" b="1" strike="noStrike">
                    <a:solidFill>
                      <a:srgbClr val="000000"/>
                    </a:solidFill>
                    <a:uFillTx/>
                    <a:latin typeface="Calibri"/>
                  </a:rPr>
                  <a:t>ITHD (%)</a:t>
                </a:r>
              </a:p>
            </rich>
          </tx>
          <overlay val="0"/>
          <spPr>
            <a:noFill xmlns:a="http://schemas.openxmlformats.org/drawingml/2006/main"/>
            <a:ln xmlns:a="http://schemas.openxmlformats.org/drawingml/2006/main" w="0">
              <a:noFill/>
              <a:prstDash val="solid"/>
            </a:ln>
          </spPr>
        </title>
        <numFmt formatCode="0.00" sourceLinked="1"/>
        <majorTickMark val="none"/>
        <minorTickMark val="none"/>
        <tickLblPos val="nextTo"/>
        <spPr>
          <a:ln xmlns:a="http://schemas.openxmlformats.org/drawingml/2006/main" w="9360">
            <a:solidFill>
              <a:srgbClr val="878787"/>
            </a:solidFill>
            <a:prstDash val="solid"/>
            <a:roun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None</a:t>
            </a:r>
          </a:p>
        </txPr>
        <crossAx val="51088964"/>
        <crosses val="autoZero"/>
        <crossBetween val="between"/>
      </valAx>
    </plotArea>
    <legend>
      <legendPos val="r"/>
      <overlay val="0"/>
      <spPr>
        <a:noFill xmlns:a="http://schemas.openxmlformats.org/drawingml/2006/main"/>
        <a:ln xmlns:a="http://schemas.openxmlformats.org/drawingml/2006/main" w="0">
          <a:noFill/>
          <a:prstDash val="solid"/>
        </a:ln>
      </spPr>
      <txPr>
        <a:bodyPr xmlns:a="http://schemas.openxmlformats.org/drawingml/2006/main"/>
        <a:lstStyle xmlns:a="http://schemas.openxmlformats.org/drawingml/2006/main"/>
        <a:p xmlns:a="http://schemas.openxmlformats.org/drawingml/2006/main">
          <a:pPr>
            <a:defRPr sz="1000" b="0" strike="noStrike">
              <a:solidFill>
                <a:srgbClr val="000000"/>
              </a:solidFill>
              <a:uFillTx/>
              <a:latin typeface="Calibri"/>
            </a:defRPr>
          </a:pPr>
          <a:r>
            <a:t>None</a:t>
          </a:r>
        </a:p>
      </txPr>
    </legend>
    <plotVisOnly val="1"/>
    <dispBlanksAs val="gap"/>
  </chart>
  <spPr>
    <a:solidFill xmlns:a="http://schemas.openxmlformats.org/drawingml/2006/main">
      <a:srgbClr val="ffffff"/>
    </a:solidFill>
    <a:ln xmlns:a="http://schemas.openxmlformats.org/drawingml/2006/main" w="9360">
      <a:solidFill>
        <a:srgbClr val="d9d9d9"/>
      </a:solidFill>
      <a:prstDash val="solid"/>
      <a:round/>
    </a:ln>
  </spPr>
</chartSpace>
</file>

<file path=xl/comments/comment1.xml><?xml version="1.0" encoding="utf-8"?>
<comments xmlns="http://schemas.openxmlformats.org/spreadsheetml/2006/main">
  <authors>
    <author>OpenAI</author>
  </authors>
  <commentList>
    <comment ref="B4" authorId="0" shapeId="0">
      <text>
        <t>Käyttäjän skenaario-oletus. Muokkaa tarvittaessa.</t>
      </text>
    </comment>
    <comment ref="B5" authorId="0" shapeId="0">
      <text>
        <t>Käyttäjän skenaario-oletus: jatkuva käyttö 8760 h/v.</t>
      </text>
    </comment>
    <comment ref="B6" authorId="0" shapeId="0">
      <text>
        <t>Käyttäjän skenaario-oletus: 0,10 €/kWh.</t>
      </text>
    </comment>
    <comment ref="C9" authorId="0" shapeId="0">
      <text>
        <t>Lähde: käyttäjän mittaus, Scan_20260801_100609.pdf</t>
      </text>
    </comment>
    <comment ref="D9" authorId="0" shapeId="0">
      <text>
        <t>Lähde: käyttäjän mittaus, Scan_20260801_105459.pdf</t>
      </text>
    </comment>
  </commentList>
</comments>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32</row>
      <rowOff>0</rowOff>
    </from>
    <ext cx="5400000" cy="27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filterMode="0">
    <outlinePr summaryBelow="1" summaryRight="1"/>
    <pageSetUpPr fitToPage="0"/>
  </sheetPr>
  <dimension ref="A1:N30"/>
  <sheetViews>
    <sheetView showFormulas="0" showGridLines="0" showRowColHeaders="1" showZeros="1" rightToLeft="0" tabSelected="1" showOutlineSymbols="1" defaultGridColor="1"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baseColWidth="8" defaultColWidth="8.6796875" defaultRowHeight="15" customHeight="1" zeroHeight="0" outlineLevelRow="0"/>
  <cols>
    <col width="22" customWidth="1" style="46" min="1" max="1"/>
    <col width="10" customWidth="1" style="46" min="2" max="2"/>
    <col width="14" customWidth="1" style="46" min="3" max="3"/>
    <col width="16" customWidth="1" style="46" min="4" max="4"/>
    <col width="14" customWidth="1" style="46" min="5" max="6"/>
    <col width="12" customWidth="1" style="46" min="7" max="7"/>
    <col width="15" customWidth="1" style="46" min="8" max="9"/>
    <col width="20" customWidth="1" style="46" min="10" max="10"/>
    <col width="22" customWidth="1" style="46" min="11" max="11"/>
    <col width="18" customWidth="1" style="46" min="12" max="12"/>
    <col width="24" customWidth="1" style="46" min="13" max="13"/>
    <col width="44" customWidth="1" style="46" min="14" max="14"/>
  </cols>
  <sheetData>
    <row r="1" ht="25.5" customHeight="1" s="47">
      <c r="A1" s="48" t="inlineStr">
        <is>
          <t>LED-valaisimien sähkönlaatuvertailu – puhdas siniaalto, Type 5 ja Type 11 -ääriesimerkki</t>
        </is>
      </c>
    </row>
    <row r="3" ht="15" customHeight="1" s="47">
      <c r="A3" s="49" t="inlineStr">
        <is>
          <t>Laskennan oletukset</t>
        </is>
      </c>
    </row>
    <row r="4" ht="15" customHeight="1" s="47">
      <c r="A4" s="50" t="inlineStr">
        <is>
          <t>Valaisimien määrä (kpl)</t>
        </is>
      </c>
      <c r="B4" s="51" t="n">
        <v>500</v>
      </c>
    </row>
    <row r="5" ht="15" customHeight="1" s="47">
      <c r="A5" s="50" t="inlineStr">
        <is>
          <t>Käyttöaika (h/v)</t>
        </is>
      </c>
      <c r="B5" s="51" t="n">
        <v>8760</v>
      </c>
    </row>
    <row r="6" ht="15" customHeight="1" s="47">
      <c r="A6" s="50" t="inlineStr">
        <is>
          <t>Sähkön hinta (€/kWh)</t>
        </is>
      </c>
      <c r="B6" s="52" t="n">
        <v>0.1</v>
      </c>
    </row>
    <row r="8" ht="28.35" customHeight="1" s="47">
      <c r="A8" s="53" t="inlineStr">
        <is>
          <t>Valaisin</t>
        </is>
      </c>
      <c r="B8" s="53" t="inlineStr">
        <is>
          <t>Asetus</t>
        </is>
      </c>
      <c r="C8" s="53" t="inlineStr">
        <is>
          <t>P puhdas (W)</t>
        </is>
      </c>
      <c r="D8" s="53" t="inlineStr">
        <is>
          <t>P Type 5 (W)</t>
        </is>
      </c>
      <c r="E8" s="53" t="inlineStr">
        <is>
          <t>ΔP (W)</t>
        </is>
      </c>
      <c r="F8" s="53" t="inlineStr">
        <is>
          <t>PF puhdas</t>
        </is>
      </c>
      <c r="G8" s="53" t="inlineStr">
        <is>
          <t>PF Type 5</t>
        </is>
      </c>
      <c r="H8" s="53" t="inlineStr">
        <is>
          <t>ITHD puhdas (%)</t>
        </is>
      </c>
      <c r="I8" s="53" t="inlineStr">
        <is>
          <t>ITHD Type 5 (%)</t>
        </is>
      </c>
      <c r="J8" s="53" t="inlineStr">
        <is>
          <t>ΔITHD ( %-yks.)</t>
        </is>
      </c>
      <c r="K8" s="53" t="inlineStr">
        <is>
          <t>Lisäenergia 500 kpl (kWh/v)</t>
        </is>
      </c>
      <c r="L8" s="53" t="inlineStr">
        <is>
          <t>Lisäkustannus (€/v)</t>
        </is>
      </c>
      <c r="M8" s="53" t="inlineStr">
        <is>
          <t>Energiavaikutus</t>
        </is>
      </c>
      <c r="N8" s="53" t="inlineStr">
        <is>
          <t>Keskeinen huomio</t>
        </is>
      </c>
    </row>
    <row r="9" ht="15" customHeight="1" s="47">
      <c r="A9" s="54" t="inlineStr">
        <is>
          <t>SNEP X04W110</t>
        </is>
      </c>
      <c r="B9" s="55" t="inlineStr">
        <is>
          <t>26 W</t>
        </is>
      </c>
      <c r="C9" s="56" t="n">
        <v>25.14</v>
      </c>
      <c r="D9" s="56" t="n">
        <v>25.3</v>
      </c>
      <c r="E9" s="56">
        <f>D9-C9</f>
        <v/>
      </c>
      <c r="F9" s="57" t="n">
        <v>0.931</v>
      </c>
      <c r="G9" s="57" t="n">
        <v>0.9330000000000001</v>
      </c>
      <c r="H9" s="56" t="n">
        <v>10.3</v>
      </c>
      <c r="I9" s="56" t="n">
        <v>11.66</v>
      </c>
      <c r="J9" s="56">
        <f>I9-H9</f>
        <v/>
      </c>
      <c r="K9" s="58">
        <f>E9*$B$4*$B$5/1000</f>
        <v/>
      </c>
      <c r="L9" s="59">
        <f>K9*$B$6</f>
        <v/>
      </c>
      <c r="M9" s="60">
        <f>IF(ABS(E9)&lt;0.05,"Merkityksetön",IF(ABS(E9)&lt;0.2,"Hyvin pieni","Pieni"))</f>
        <v/>
      </c>
      <c r="N9" s="55" t="inlineStr">
        <is>
          <t>Pätöteho lähes vakio; ITHD kasvoi lievästi.</t>
        </is>
      </c>
    </row>
    <row r="10" ht="28.35" customHeight="1" s="47">
      <c r="A10" s="54" t="inlineStr">
        <is>
          <t>SNEP P04MA</t>
        </is>
      </c>
      <c r="B10" s="55" t="inlineStr">
        <is>
          <t>25 W</t>
        </is>
      </c>
      <c r="C10" s="56" t="n">
        <v>26.25</v>
      </c>
      <c r="D10" s="56" t="n">
        <v>26.26</v>
      </c>
      <c r="E10" s="56">
        <f>D10-C10</f>
        <v/>
      </c>
      <c r="F10" s="57" t="n">
        <v>0.9419999999999999</v>
      </c>
      <c r="G10" s="57" t="n">
        <v>0.9429999999999999</v>
      </c>
      <c r="H10" s="56" t="n">
        <v>13.67</v>
      </c>
      <c r="I10" s="56" t="n">
        <v>13.43</v>
      </c>
      <c r="J10" s="56">
        <f>I10-H10</f>
        <v/>
      </c>
      <c r="K10" s="58">
        <f>E10*$B$4*$B$5/1000</f>
        <v/>
      </c>
      <c r="L10" s="59">
        <f>K10*$B$6</f>
        <v/>
      </c>
      <c r="M10" s="60">
        <f>IF(ABS(E10)&lt;0.05,"Merkityksetön",IF(ABS(E10)&lt;0.2,"Hyvin pieni","Pieni"))</f>
        <v/>
      </c>
      <c r="N10" s="55" t="inlineStr">
        <is>
          <t>Käytännössä muuttumaton; ITHD hieman pienempi Type 5:llä.</t>
        </is>
      </c>
    </row>
    <row r="11" ht="28.35" customHeight="1" s="47">
      <c r="A11" s="54" t="inlineStr">
        <is>
          <t>Glamox I40</t>
        </is>
      </c>
      <c r="B11" s="55" t="inlineStr">
        <is>
          <t>38 W</t>
        </is>
      </c>
      <c r="C11" s="56" t="n">
        <v>37.82</v>
      </c>
      <c r="D11" s="56" t="n">
        <v>37.84</v>
      </c>
      <c r="E11" s="56">
        <f>D11-C11</f>
        <v/>
      </c>
      <c r="F11" s="57" t="n">
        <v>0.971</v>
      </c>
      <c r="G11" s="57" t="n">
        <v>0.968</v>
      </c>
      <c r="H11" s="56" t="n">
        <v>6.53</v>
      </c>
      <c r="I11" s="56" t="n">
        <v>12.8</v>
      </c>
      <c r="J11" s="56">
        <f>I11-H11</f>
        <v/>
      </c>
      <c r="K11" s="58">
        <f>E11*$B$4*$B$5/1000</f>
        <v/>
      </c>
      <c r="L11" s="59">
        <f>K11*$B$6</f>
        <v/>
      </c>
      <c r="M11" s="60">
        <f>IF(ABS(E11)&lt;0.05,"Merkityksetön",IF(ABS(E11)&lt;0.2,"Hyvin pieni","Pieni"))</f>
        <v/>
      </c>
      <c r="N11" s="55" t="inlineStr">
        <is>
          <t>Puhtaalla syötöllä vertailun paras ITHD; Type 5 lähes kaksinkertaisti ITHD:n.</t>
        </is>
      </c>
    </row>
    <row r="12" ht="15" customHeight="1" s="47">
      <c r="A12" s="54" t="inlineStr">
        <is>
          <t>NVC Toronto</t>
        </is>
      </c>
      <c r="B12" s="55" t="inlineStr">
        <is>
          <t>38 W</t>
        </is>
      </c>
      <c r="C12" s="56" t="n">
        <v>37.51</v>
      </c>
      <c r="D12" s="56" t="n">
        <v>37.6</v>
      </c>
      <c r="E12" s="56">
        <f>D12-C12</f>
        <v/>
      </c>
      <c r="F12" s="57" t="n">
        <v>0.949</v>
      </c>
      <c r="G12" s="57" t="n">
        <v>0.952</v>
      </c>
      <c r="H12" s="56" t="n">
        <v>11.89</v>
      </c>
      <c r="I12" s="56" t="n">
        <v>9.800000000000001</v>
      </c>
      <c r="J12" s="56">
        <f>I12-H12</f>
        <v/>
      </c>
      <c r="K12" s="58">
        <f>E12*$B$4*$B$5/1000</f>
        <v/>
      </c>
      <c r="L12" s="59">
        <f>K12*$B$6</f>
        <v/>
      </c>
      <c r="M12" s="60">
        <f>IF(ABS(E12)&lt;0.05,"Merkityksetön",IF(ABS(E12)&lt;0.2,"Hyvin pieni","Pieni"))</f>
        <v/>
      </c>
      <c r="N12" s="55" t="inlineStr">
        <is>
          <t>Type 5 paransi ITHD:tä ja PF:ää hieman.</t>
        </is>
      </c>
    </row>
    <row r="13" ht="28.35" customHeight="1" s="47">
      <c r="A13" s="54" t="inlineStr">
        <is>
          <t>NVC Toronto</t>
        </is>
      </c>
      <c r="B13" s="55" t="inlineStr">
        <is>
          <t>60 W</t>
        </is>
      </c>
      <c r="C13" s="56" t="n">
        <v>60</v>
      </c>
      <c r="D13" s="56" t="n">
        <v>60</v>
      </c>
      <c r="E13" s="56">
        <f>D13-C13</f>
        <v/>
      </c>
      <c r="F13" s="57" t="n">
        <v>0.977</v>
      </c>
      <c r="G13" s="57" t="n">
        <v>0.978</v>
      </c>
      <c r="H13" s="56" t="n">
        <v>7.71</v>
      </c>
      <c r="I13" s="56" t="n">
        <v>6.43</v>
      </c>
      <c r="J13" s="56">
        <f>I13-H13</f>
        <v/>
      </c>
      <c r="K13" s="58">
        <f>E13*$B$4*$B$5/1000</f>
        <v/>
      </c>
      <c r="L13" s="59">
        <f>K13*$B$6</f>
        <v/>
      </c>
      <c r="M13" s="60">
        <f>IF(ABS(E13)&lt;0.05,"Merkityksetön",IF(ABS(E13)&lt;0.2,"Hyvin pieni","Pieni"))</f>
        <v/>
      </c>
      <c r="N13" s="55" t="inlineStr">
        <is>
          <t>Täydellä teholla paras Type 5 -tulos; pätöteho muuttumaton.</t>
        </is>
      </c>
    </row>
    <row r="15" ht="15" customHeight="1" s="47">
      <c r="A15" s="49" t="inlineStr">
        <is>
          <t>Johtopäätös energiasta</t>
        </is>
      </c>
    </row>
    <row r="16" ht="15" customHeight="1" s="47">
      <c r="A16" s="61" t="inlineStr">
        <is>
          <t>Mittauksissa Type 5 -jännitesärön vaikutus valaisimien pätötehoon oli 0,00–0,16 W/valaisin. Vaikka 500 valaisinta palaisi yhtäjaksoisesti 8760 h vuodessa ja sähkö maksaisi 0,10 €/kWh, laskennallinen kustannusvaikutus olisi mallista riippuen noin 0–70 €/vuosi. Tämän aineiston perusteella sähkönlaadun parantamista ei voi perustella merkittävällä suoralla energiansäästöllä. Sähkönlaadun hyödyt liittyvät ensisijaisesti virtoihin, harmonisiin häviöihin, kaapelien ja muuntajien kuormitukseen, nollajohtimeen, suojausten toimintaan ja laitteiden käyttövarmuuteen. Mittaus ei sisältänyt jakeluverkon häviöiden mittausta.</t>
        </is>
      </c>
    </row>
    <row r="17" ht="15" customHeight="1" s="47"/>
    <row r="18" ht="15" customHeight="1" s="47"/>
    <row r="19" ht="15" customHeight="1" s="47"/>
    <row r="21" ht="15" customHeight="1" s="47">
      <c r="A21" s="62" t="inlineStr">
        <is>
          <t>Type 11 – äärimmäinen rasitustesti (ei suoraan vertailukelpoinen 230 V siniaaltoon)</t>
        </is>
      </c>
    </row>
    <row r="22" ht="28.35" customHeight="1" s="47">
      <c r="A22" s="63" t="inlineStr">
        <is>
          <t>Valaisin</t>
        </is>
      </c>
      <c r="B22" s="63" t="inlineStr">
        <is>
          <t>Asetus</t>
        </is>
      </c>
      <c r="C22" s="63" t="inlineStr">
        <is>
          <t>APS-asetus (V)</t>
        </is>
      </c>
      <c r="D22" s="63" t="inlineStr">
        <is>
          <t>Todellinen U RMS (V)</t>
        </is>
      </c>
      <c r="E22" s="63" t="inlineStr">
        <is>
          <t>P puhdas (W)</t>
        </is>
      </c>
      <c r="F22" s="63" t="inlineStr">
        <is>
          <t>P Type 11 (W)</t>
        </is>
      </c>
      <c r="G22" s="63" t="inlineStr">
        <is>
          <t>ΔP (W)</t>
        </is>
      </c>
      <c r="H22" s="63" t="inlineStr">
        <is>
          <t>PF Type 11</t>
        </is>
      </c>
      <c r="I22" s="63" t="inlineStr">
        <is>
          <t>ITHD Type 11 (%)</t>
        </is>
      </c>
      <c r="J22" s="63" t="inlineStr">
        <is>
          <t>Lisäenergia 500 kpl (kWh/v)</t>
        </is>
      </c>
      <c r="K22" s="63" t="inlineStr">
        <is>
          <t>Lisäkustannus (€/v)</t>
        </is>
      </c>
      <c r="L22" s="63" t="inlineStr">
        <is>
          <t>Toiminta</t>
        </is>
      </c>
      <c r="M22" s="63" t="inlineStr">
        <is>
          <t>Vertailukelpoisuus</t>
        </is>
      </c>
      <c r="N22" s="63" t="inlineStr">
        <is>
          <t>Keskeinen huomio</t>
        </is>
      </c>
    </row>
    <row r="23" ht="28.35" customHeight="1" s="47">
      <c r="A23" s="64" t="inlineStr">
        <is>
          <t>SNEP X04W110</t>
        </is>
      </c>
      <c r="B23" s="64" t="inlineStr">
        <is>
          <t>26 W</t>
        </is>
      </c>
      <c r="C23" s="65" t="n">
        <v>230</v>
      </c>
      <c r="D23" s="65" t="n">
        <v>269.3</v>
      </c>
      <c r="E23" s="65" t="n">
        <v>25.14</v>
      </c>
      <c r="F23" s="65" t="n">
        <v>25.48</v>
      </c>
      <c r="G23" s="65">
        <f>F23-E23</f>
        <v/>
      </c>
      <c r="H23" s="66" t="n">
        <v>0.88</v>
      </c>
      <c r="I23" s="65" t="n">
        <v>23.14</v>
      </c>
      <c r="J23" s="67">
        <f>G23*$B$4*$B$5/1000</f>
        <v/>
      </c>
      <c r="K23" s="68">
        <f>J23*$B$6</f>
        <v/>
      </c>
      <c r="L23" s="64" t="inlineStr">
        <is>
          <t>Vakaa</t>
        </is>
      </c>
      <c r="M23" s="64" t="inlineStr">
        <is>
          <t>Ei: sekä särö että ylijännite</t>
        </is>
      </c>
      <c r="N23" s="64" t="inlineStr">
        <is>
          <t>Pätöteho muuttui vähän, mutta PF heikkeni ja ITHD yli kaksinkertaistui.</t>
        </is>
      </c>
    </row>
    <row r="24" ht="28.35" customHeight="1" s="47">
      <c r="A24" s="64" t="inlineStr">
        <is>
          <t>SNEP P04MA</t>
        </is>
      </c>
      <c r="B24" s="64" t="inlineStr">
        <is>
          <t>25 W</t>
        </is>
      </c>
      <c r="C24" s="65" t="n">
        <v>230</v>
      </c>
      <c r="D24" s="65" t="n">
        <v>269.4</v>
      </c>
      <c r="E24" s="65" t="n">
        <v>26.25</v>
      </c>
      <c r="F24" s="65" t="n">
        <v>26.38</v>
      </c>
      <c r="G24" s="65">
        <f>F24-E24</f>
        <v/>
      </c>
      <c r="H24" s="66" t="n">
        <v>0.902</v>
      </c>
      <c r="I24" s="65" t="n">
        <v>20.17</v>
      </c>
      <c r="J24" s="67">
        <f>G24*$B$4*$B$5/1000</f>
        <v/>
      </c>
      <c r="K24" s="68">
        <f>J24*$B$6</f>
        <v/>
      </c>
      <c r="L24" s="64" t="inlineStr">
        <is>
          <t>Vakaa</t>
        </is>
      </c>
      <c r="M24" s="64" t="inlineStr">
        <is>
          <t>Ei: sekä särö että ylijännite</t>
        </is>
      </c>
      <c r="N24" s="64" t="inlineStr">
        <is>
          <t>Pätöteho lähes vakio; sähkönlaatu heikkeni selvästi.</t>
        </is>
      </c>
    </row>
    <row r="25" ht="28.35" customHeight="1" s="47">
      <c r="A25" s="69" t="inlineStr">
        <is>
          <t>Glamox I40</t>
        </is>
      </c>
      <c r="B25" s="69" t="inlineStr">
        <is>
          <t>38 W</t>
        </is>
      </c>
      <c r="C25" s="70" t="n">
        <v>230</v>
      </c>
      <c r="D25" s="70" t="n">
        <v>269.4</v>
      </c>
      <c r="E25" s="70" t="n">
        <v>37.82</v>
      </c>
      <c r="F25" s="70" t="n"/>
      <c r="G25" s="70" t="n"/>
      <c r="H25" s="71" t="n"/>
      <c r="I25" s="70" t="n"/>
      <c r="J25" s="72" t="n"/>
      <c r="K25" s="73" t="n"/>
      <c r="L25" s="69" t="inlineStr">
        <is>
          <t>Vilkkuu / epävakaa</t>
        </is>
      </c>
      <c r="M25" s="69" t="inlineStr">
        <is>
          <t>Ei: epävakaa ja yli nimellisalueen</t>
        </is>
      </c>
      <c r="N25" s="69" t="inlineStr">
        <is>
          <t>Teho vaihteli noin 20–37 W; tulosta ei käytetä energialaskentaan.</t>
        </is>
      </c>
    </row>
    <row r="26" ht="28.35" customHeight="1" s="47">
      <c r="A26" s="64" t="inlineStr">
        <is>
          <t>Glamox I40</t>
        </is>
      </c>
      <c r="B26" s="64" t="inlineStr">
        <is>
          <t>38 W</t>
        </is>
      </c>
      <c r="C26" s="65" t="n">
        <v>226</v>
      </c>
      <c r="D26" s="65" t="n">
        <v>264.6</v>
      </c>
      <c r="E26" s="65" t="n">
        <v>37.82</v>
      </c>
      <c r="F26" s="65" t="n">
        <v>37.8</v>
      </c>
      <c r="G26" s="65">
        <f>F26-E26</f>
        <v/>
      </c>
      <c r="H26" s="66" t="n">
        <v>0.945</v>
      </c>
      <c r="I26" s="65" t="n">
        <v>23.07</v>
      </c>
      <c r="J26" s="67">
        <f>G26*$B$4*$B$5/1000</f>
        <v/>
      </c>
      <c r="K26" s="68">
        <f>J26*$B$6</f>
        <v/>
      </c>
      <c r="L26" s="64" t="inlineStr">
        <is>
          <t>Vakaa</t>
        </is>
      </c>
      <c r="M26" s="64" t="inlineStr">
        <is>
          <t>Ei: APS-asetus ja U RMS poikkeavat</t>
        </is>
      </c>
      <c r="N26" s="64" t="inlineStr">
        <is>
          <t>Vilkuttaminen loppui jo noin 4,8 V pienemmällä todellisella RMS-jännitteellä.</t>
        </is>
      </c>
    </row>
    <row r="27" ht="15" customHeight="1" s="47">
      <c r="A27" s="64" t="inlineStr">
        <is>
          <t>NVC Toronto</t>
        </is>
      </c>
      <c r="B27" s="64" t="inlineStr">
        <is>
          <t>38 W</t>
        </is>
      </c>
      <c r="C27" s="65" t="n">
        <v>230</v>
      </c>
      <c r="D27" s="65" t="n">
        <v>269.3</v>
      </c>
      <c r="E27" s="65" t="n">
        <v>37.51</v>
      </c>
      <c r="F27" s="65" t="n">
        <v>36.95</v>
      </c>
      <c r="G27" s="65">
        <f>F27-E27</f>
        <v/>
      </c>
      <c r="H27" s="66" t="n">
        <v>0.911</v>
      </c>
      <c r="I27" s="65" t="n">
        <v>25.26</v>
      </c>
      <c r="J27" s="67">
        <f>G27*$B$4*$B$5/1000</f>
        <v/>
      </c>
      <c r="K27" s="68">
        <f>J27*$B$6</f>
        <v/>
      </c>
      <c r="L27" s="64" t="inlineStr">
        <is>
          <t>Vakaa</t>
        </is>
      </c>
      <c r="M27" s="64" t="inlineStr">
        <is>
          <t>Ei: sekä särö että ylijännite</t>
        </is>
      </c>
      <c r="N27" s="64" t="inlineStr">
        <is>
          <t>Toiminta vakaa, mutta PF ja ITHD heikkenivät.</t>
        </is>
      </c>
    </row>
    <row r="28" ht="28.35" customHeight="1" s="47">
      <c r="A28" s="64" t="inlineStr">
        <is>
          <t>NVC Toronto</t>
        </is>
      </c>
      <c r="B28" s="64" t="inlineStr">
        <is>
          <t>60 W</t>
        </is>
      </c>
      <c r="C28" s="65" t="n">
        <v>230</v>
      </c>
      <c r="D28" s="65" t="n">
        <v>269.3</v>
      </c>
      <c r="E28" s="65" t="n">
        <v>60</v>
      </c>
      <c r="F28" s="65" t="n">
        <v>60.2</v>
      </c>
      <c r="G28" s="65">
        <f>F28-E28</f>
        <v/>
      </c>
      <c r="H28" s="66" t="n">
        <v>0.959</v>
      </c>
      <c r="I28" s="65" t="n">
        <v>21.26</v>
      </c>
      <c r="J28" s="67">
        <f>G28*$B$4*$B$5/1000</f>
        <v/>
      </c>
      <c r="K28" s="68">
        <f>J28*$B$6</f>
        <v/>
      </c>
      <c r="L28" s="64" t="inlineStr">
        <is>
          <t>Vakaa</t>
        </is>
      </c>
      <c r="M28" s="64" t="inlineStr">
        <is>
          <t>Ei: sekä särö että ylijännite</t>
        </is>
      </c>
      <c r="N28" s="64" t="inlineStr">
        <is>
          <t>Täydellä teholla parempi PF ja pienempi ITHD kuin 38 W asetuksella.</t>
        </is>
      </c>
    </row>
    <row r="30" ht="54.75" customHeight="1" s="47">
      <c r="A30" s="74" t="inlineStr">
        <is>
          <t>Tulkintarajaus</t>
        </is>
      </c>
      <c r="B30" s="75" t="inlineStr">
        <is>
          <t>Type 11 -aaltomuodolla APS-7050:n 230 V asetus tuotti noin 269 V RMS. Siksi laskelma kuvaa äärimmäistä yhdistelmää: suuri jännitesärö + ylijännite. Se ei osoita, paljonko pelkän harmonisen särön vähentäminen säästäisi energiaa normaalissa 230 V verkossa.</t>
        </is>
      </c>
    </row>
  </sheetData>
  <autoFilter ref="A8:N28"/>
  <mergeCells count="5">
    <mergeCell ref="A21:N21"/>
    <mergeCell ref="A15:N15"/>
    <mergeCell ref="B30:N30"/>
    <mergeCell ref="A16:N19"/>
    <mergeCell ref="A1:N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1"/>
  <legacyDrawing xmlns:r="http://schemas.openxmlformats.org/officeDocument/2006/relationships" r:id="anysvml"/>
</worksheet>
</file>

<file path=xl/worksheets/sheet2.xml><?xml version="1.0" encoding="utf-8"?>
<worksheet xmlns="http://schemas.openxmlformats.org/spreadsheetml/2006/main">
  <sheetPr filterMode="0">
    <outlinePr summaryBelow="1" summaryRight="1"/>
    <pageSetUpPr fitToPage="0"/>
  </sheetPr>
  <dimension ref="A1:BV24"/>
  <sheetViews>
    <sheetView showFormulas="0" showGridLines="0" showRowColHeaders="1" showZeros="1" rightToLeft="0" tabSelected="0" showOutlineSymbols="1" defaultGridColor="1" view="normal" topLeftCell="A1" colorId="64" zoomScale="100" zoomScaleNormal="100" zoomScalePageLayoutView="100" workbookViewId="0">
      <pane xSplit="11" ySplit="3" topLeftCell="L4" activePane="bottomRight" state="frozen"/>
      <selection pane="topRight" activeCell="A1" sqref="A1"/>
      <selection pane="bottomLeft" activeCell="A1" sqref="A1"/>
      <selection pane="bottomRight" activeCell="A1" activeCellId="0" sqref="A1"/>
      <selection pane="bottomLeft" activeCell="A1" activeCellId="0" sqref="A1"/>
    </sheetView>
  </sheetViews>
  <sheetFormatPr baseColWidth="8" defaultColWidth="8.6796875" defaultRowHeight="15" customHeight="1" zeroHeight="0" outlineLevelRow="0"/>
  <cols>
    <col width="22" customWidth="1" style="46" min="1" max="1"/>
    <col width="10" customWidth="1" style="46" min="2" max="2"/>
    <col width="12" customWidth="1" style="46" min="3" max="3"/>
    <col width="11" customWidth="1" style="46" min="4" max="9"/>
    <col width="10" customWidth="1" style="46" min="10" max="10"/>
    <col width="12" customWidth="1" style="46" min="11" max="16"/>
    <col width="5.2" customWidth="1" style="47" min="12" max="12"/>
    <col width="5.2" customWidth="1" style="47" min="13" max="13"/>
    <col width="5.2" customWidth="1" style="47" min="14" max="14"/>
    <col width="5.2" customWidth="1" style="47" min="15" max="15"/>
    <col width="5.2" customWidth="1" style="47" min="16" max="16"/>
    <col width="5.2" customWidth="1" style="46" min="17" max="17"/>
    <col width="5.2" customWidth="1" style="47" min="18" max="18"/>
    <col width="5.2" customWidth="1" style="47" min="19" max="19"/>
    <col width="5.2" customWidth="1" style="47" min="20" max="20"/>
    <col width="5.2" customWidth="1" style="47" min="21" max="21"/>
    <col width="5.2" customWidth="1" style="47" min="22" max="22"/>
    <col width="5.2" customWidth="1" style="47" min="23" max="23"/>
    <col width="5.2" customWidth="1" style="47" min="24" max="24"/>
    <col width="5.2" customWidth="1" style="47" min="25" max="25"/>
    <col width="5.2" customWidth="1" style="47" min="26" max="26"/>
    <col width="5.2" customWidth="1" style="47" min="27" max="27"/>
    <col width="5.2" customWidth="1" style="47" min="28" max="28"/>
    <col width="5.2" customWidth="1" style="47" min="29" max="29"/>
    <col width="5.2" customWidth="1" style="47" min="30" max="30"/>
    <col width="5.2" customWidth="1" style="47" min="31" max="31"/>
    <col width="5.2" customWidth="1" style="47" min="32" max="32"/>
    <col width="5.2" customWidth="1" style="47" min="33" max="33"/>
    <col width="5.2" customWidth="1" style="47" min="34" max="34"/>
    <col width="5.2" customWidth="1" style="47" min="35" max="35"/>
    <col width="5.2" customWidth="1" style="47" min="36" max="36"/>
    <col width="5.2" customWidth="1" style="47" min="37" max="37"/>
    <col width="5.2" customWidth="1" style="47" min="38" max="38"/>
    <col width="5.2" customWidth="1" style="47" min="39" max="39"/>
    <col width="5.2" customWidth="1" style="47" min="40" max="40"/>
    <col width="5.2" customWidth="1" style="47" min="41" max="41"/>
    <col width="5.2" customWidth="1" style="47" min="42" max="42"/>
    <col width="5.2" customWidth="1" style="47" min="43" max="43"/>
    <col width="5.2" customWidth="1" style="47" min="44" max="44"/>
    <col width="5.2" customWidth="1" style="47" min="45" max="45"/>
    <col width="5.2" customWidth="1" style="47" min="46" max="46"/>
    <col width="5.2" customWidth="1" style="47" min="47" max="47"/>
    <col width="5.2" customWidth="1" style="47" min="48" max="48"/>
    <col width="5.2" customWidth="1" style="47" min="49" max="49"/>
    <col width="5.2" customWidth="1" style="47" min="50" max="50"/>
    <col width="5.2" customWidth="1" style="47" min="51" max="51"/>
    <col width="5.2" customWidth="1" style="47" min="52" max="52"/>
    <col width="5.2" customWidth="1" style="47" min="53" max="53"/>
    <col width="5.2" customWidth="1" style="47" min="54" max="54"/>
    <col width="5.2" customWidth="1" style="47" min="55" max="55"/>
    <col width="5.2" customWidth="1" style="47" min="56" max="56"/>
    <col width="5.2" customWidth="1" style="47" min="57" max="57"/>
    <col width="5.2" customWidth="1" style="47" min="58" max="58"/>
    <col width="5.2" customWidth="1" style="47" min="59" max="59"/>
    <col width="5.2" customWidth="1" style="47" min="60" max="60"/>
    <col width="5.2" customWidth="1" style="47" min="61" max="61"/>
    <col width="5.2" customWidth="1" style="47" min="62" max="62"/>
    <col width="5.2" customWidth="1" style="47" min="63" max="63"/>
    <col width="5.2" customWidth="1" style="47" min="64" max="64"/>
    <col width="5.2" customWidth="1" style="47" min="65" max="65"/>
    <col width="5.2" customWidth="1" style="47" min="66" max="66"/>
    <col width="5.2" customWidth="1" style="47" min="67" max="67"/>
    <col width="5.2" customWidth="1" style="47" min="68" max="68"/>
    <col width="5.2" customWidth="1" style="47" min="69" max="69"/>
    <col width="5.2" customWidth="1" style="47" min="70" max="70"/>
    <col width="5.2" customWidth="1" style="47" min="71" max="71"/>
    <col width="5.2" customWidth="1" style="47" min="72" max="72"/>
    <col width="5.2" customWidth="1" style="47" min="73" max="73"/>
    <col width="52" customWidth="1" style="47" min="74" max="74"/>
  </cols>
  <sheetData>
    <row r="1" ht="18.55" customHeight="1" s="47">
      <c r="A1" s="76" t="inlineStr">
        <is>
          <t>Mittaustulokset ja lähdeviitteet</t>
        </is>
      </c>
    </row>
    <row r="3" ht="105" customHeight="1" s="47">
      <c r="A3" s="77" t="inlineStr">
        <is>
          <t>Valaisin</t>
        </is>
      </c>
      <c r="B3" s="77" t="inlineStr">
        <is>
          <t>Asetus</t>
        </is>
      </c>
      <c r="C3" s="77" t="inlineStr">
        <is>
          <t>Syöttö</t>
        </is>
      </c>
      <c r="D3" s="77" t="inlineStr">
        <is>
          <t>U RMS (V)</t>
        </is>
      </c>
      <c r="E3" s="77" t="inlineStr">
        <is>
          <t>U THD (%)</t>
        </is>
      </c>
      <c r="F3" s="77" t="inlineStr">
        <is>
          <t>I RMS (A)</t>
        </is>
      </c>
      <c r="G3" s="77" t="inlineStr">
        <is>
          <t>P (W)</t>
        </is>
      </c>
      <c r="H3" s="77" t="inlineStr">
        <is>
          <t>S (VA)</t>
        </is>
      </c>
      <c r="I3" s="77" t="inlineStr">
        <is>
          <t>Q (var)</t>
        </is>
      </c>
      <c r="J3" s="77" t="inlineStr">
        <is>
          <t>PF λ</t>
        </is>
      </c>
      <c r="K3" s="77" t="inlineStr">
        <is>
          <t>I THD (%)</t>
        </is>
      </c>
      <c r="L3" s="89" t="inlineStr">
        <is>
          <t>1. harm. (%)</t>
        </is>
      </c>
      <c r="M3" s="89" t="inlineStr">
        <is>
          <t>2. harm. (%)</t>
        </is>
      </c>
      <c r="N3" s="89" t="inlineStr">
        <is>
          <t>3. harm. (%)</t>
        </is>
      </c>
      <c r="O3" s="89" t="inlineStr">
        <is>
          <t>4. harm. (%)</t>
        </is>
      </c>
      <c r="P3" s="89" t="inlineStr">
        <is>
          <t>5. harm. (%)</t>
        </is>
      </c>
      <c r="Q3" s="89" t="inlineStr">
        <is>
          <t>6. harm. (%)</t>
        </is>
      </c>
      <c r="R3" s="89" t="inlineStr">
        <is>
          <t>7. harm. (%)</t>
        </is>
      </c>
      <c r="S3" s="89" t="inlineStr">
        <is>
          <t>8. harm. (%)</t>
        </is>
      </c>
      <c r="T3" s="89" t="inlineStr">
        <is>
          <t>9. harm. (%)</t>
        </is>
      </c>
      <c r="U3" s="89" t="inlineStr">
        <is>
          <t>10. harm. (%)</t>
        </is>
      </c>
      <c r="V3" s="89" t="inlineStr">
        <is>
          <t>11. harm. (%)</t>
        </is>
      </c>
      <c r="W3" s="89" t="inlineStr">
        <is>
          <t>12. harm. (%)</t>
        </is>
      </c>
      <c r="X3" s="89" t="inlineStr">
        <is>
          <t>13. harm. (%)</t>
        </is>
      </c>
      <c r="Y3" s="89" t="inlineStr">
        <is>
          <t>14. harm. (%)</t>
        </is>
      </c>
      <c r="Z3" s="89" t="inlineStr">
        <is>
          <t>15. harm. (%)</t>
        </is>
      </c>
      <c r="AA3" s="89" t="inlineStr">
        <is>
          <t>16. harm. (%)</t>
        </is>
      </c>
      <c r="AB3" s="89" t="inlineStr">
        <is>
          <t>17. harm. (%)</t>
        </is>
      </c>
      <c r="AC3" s="89" t="inlineStr">
        <is>
          <t>18. harm. (%)</t>
        </is>
      </c>
      <c r="AD3" s="89" t="inlineStr">
        <is>
          <t>19. harm. (%)</t>
        </is>
      </c>
      <c r="AE3" s="89" t="inlineStr">
        <is>
          <t>20. harm. (%)</t>
        </is>
      </c>
      <c r="AF3" s="89" t="inlineStr">
        <is>
          <t>21. harm. (%)</t>
        </is>
      </c>
      <c r="AG3" s="89" t="inlineStr">
        <is>
          <t>22. harm. (%)</t>
        </is>
      </c>
      <c r="AH3" s="89" t="inlineStr">
        <is>
          <t>23. harm. (%)</t>
        </is>
      </c>
      <c r="AI3" s="89" t="inlineStr">
        <is>
          <t>24. harm. (%)</t>
        </is>
      </c>
      <c r="AJ3" s="89" t="inlineStr">
        <is>
          <t>25. harm. (%)</t>
        </is>
      </c>
      <c r="AK3" s="89" t="inlineStr">
        <is>
          <t>26. harm. (%)</t>
        </is>
      </c>
      <c r="AL3" s="89" t="inlineStr">
        <is>
          <t>27. harm. (%)</t>
        </is>
      </c>
      <c r="AM3" s="89" t="inlineStr">
        <is>
          <t>28. harm. (%)</t>
        </is>
      </c>
      <c r="AN3" s="89" t="inlineStr">
        <is>
          <t>29. harm. (%)</t>
        </is>
      </c>
      <c r="AO3" s="89" t="inlineStr">
        <is>
          <t>30. harm. (%)</t>
        </is>
      </c>
      <c r="AP3" s="89" t="inlineStr">
        <is>
          <t>31. harm. (%)</t>
        </is>
      </c>
      <c r="AQ3" s="89" t="inlineStr">
        <is>
          <t>32. harm. (%)</t>
        </is>
      </c>
      <c r="AR3" s="89" t="inlineStr">
        <is>
          <t>33. harm. (%)</t>
        </is>
      </c>
      <c r="AS3" s="89" t="inlineStr">
        <is>
          <t>34. harm. (%)</t>
        </is>
      </c>
      <c r="AT3" s="89" t="inlineStr">
        <is>
          <t>35. harm. (%)</t>
        </is>
      </c>
      <c r="AU3" s="89" t="inlineStr">
        <is>
          <t>36. harm. (%)</t>
        </is>
      </c>
      <c r="AV3" s="89" t="inlineStr">
        <is>
          <t>37. harm. (%)</t>
        </is>
      </c>
      <c r="AW3" s="89" t="inlineStr">
        <is>
          <t>38. harm. (%)</t>
        </is>
      </c>
      <c r="AX3" s="89" t="inlineStr">
        <is>
          <t>39. harm. (%)</t>
        </is>
      </c>
      <c r="AY3" s="89" t="inlineStr">
        <is>
          <t>40. harm. (%)</t>
        </is>
      </c>
      <c r="AZ3" s="89" t="inlineStr">
        <is>
          <t>41. harm. (%)</t>
        </is>
      </c>
      <c r="BA3" s="89" t="inlineStr">
        <is>
          <t>42. harm. (%)</t>
        </is>
      </c>
      <c r="BB3" s="89" t="inlineStr">
        <is>
          <t>43. harm. (%)</t>
        </is>
      </c>
      <c r="BC3" s="89" t="inlineStr">
        <is>
          <t>44. harm. (%)</t>
        </is>
      </c>
      <c r="BD3" s="89" t="inlineStr">
        <is>
          <t>45. harm. (%)</t>
        </is>
      </c>
      <c r="BE3" s="89" t="inlineStr">
        <is>
          <t>46. harm. (%)</t>
        </is>
      </c>
      <c r="BF3" s="89" t="inlineStr">
        <is>
          <t>47. harm. (%)</t>
        </is>
      </c>
      <c r="BG3" s="89" t="inlineStr">
        <is>
          <t>48. harm. (%)</t>
        </is>
      </c>
      <c r="BH3" s="89" t="inlineStr">
        <is>
          <t>49. harm. (%)</t>
        </is>
      </c>
      <c r="BI3" s="89" t="inlineStr">
        <is>
          <t>50. harm. (%)</t>
        </is>
      </c>
      <c r="BJ3" s="89" t="inlineStr">
        <is>
          <t>51. harm. (%)</t>
        </is>
      </c>
      <c r="BK3" s="89" t="inlineStr">
        <is>
          <t>52. harm. (%)</t>
        </is>
      </c>
      <c r="BL3" s="89" t="inlineStr">
        <is>
          <t>53. harm. (%)</t>
        </is>
      </c>
      <c r="BM3" s="89" t="inlineStr">
        <is>
          <t>54. harm. (%)</t>
        </is>
      </c>
      <c r="BN3" s="89" t="inlineStr">
        <is>
          <t>55. harm. (%)</t>
        </is>
      </c>
      <c r="BO3" s="89" t="inlineStr">
        <is>
          <t>56. harm. (%)</t>
        </is>
      </c>
      <c r="BP3" s="89" t="inlineStr">
        <is>
          <t>57. harm. (%)</t>
        </is>
      </c>
      <c r="BQ3" s="89" t="inlineStr">
        <is>
          <t>58. harm. (%)</t>
        </is>
      </c>
      <c r="BR3" s="89" t="inlineStr">
        <is>
          <t>59. harm. (%)</t>
        </is>
      </c>
      <c r="BS3" s="89" t="inlineStr">
        <is>
          <t>60. harm. (%)</t>
        </is>
      </c>
      <c r="BT3" s="89" t="inlineStr">
        <is>
          <t>61. harm. (%)</t>
        </is>
      </c>
      <c r="BU3" s="89" t="inlineStr">
        <is>
          <t>62. harm. (%)</t>
        </is>
      </c>
      <c r="BV3" s="53" t="inlineStr">
        <is>
          <t>Aineiston lähde / huomio</t>
        </is>
      </c>
    </row>
    <row r="4" ht="15" customHeight="1" s="47">
      <c r="A4" s="54" t="inlineStr">
        <is>
          <t>SNEP X04W110</t>
        </is>
      </c>
      <c r="B4" s="78" t="inlineStr">
        <is>
          <t>26 W</t>
        </is>
      </c>
      <c r="C4" s="78" t="inlineStr">
        <is>
          <t>Puhdas</t>
        </is>
      </c>
      <c r="D4" s="79" t="n">
        <v>229.8</v>
      </c>
      <c r="E4" s="78" t="n">
        <v>0.18</v>
      </c>
      <c r="F4" s="79" t="n">
        <v>0.117</v>
      </c>
      <c r="G4" s="79" t="n">
        <v>25.14</v>
      </c>
      <c r="H4" s="79" t="n">
        <v>26.99</v>
      </c>
      <c r="I4" s="79" t="n">
        <v>-9.81</v>
      </c>
      <c r="J4" s="79" t="n">
        <v>0.931</v>
      </c>
      <c r="K4" s="79" t="n">
        <v>10.27</v>
      </c>
      <c r="L4" s="79" t="n">
        <v>100</v>
      </c>
      <c r="M4" s="79" t="n">
        <v>0</v>
      </c>
      <c r="N4" s="79" t="n">
        <v>9.029999999999999</v>
      </c>
      <c r="O4" s="79" t="n">
        <v>0.01</v>
      </c>
      <c r="P4" s="79" t="n">
        <v>2.51</v>
      </c>
      <c r="Q4" s="79" t="n">
        <v>0.02</v>
      </c>
      <c r="R4" s="79" t="n">
        <v>2.04</v>
      </c>
      <c r="S4" s="79" t="n">
        <v>0.01</v>
      </c>
      <c r="T4" s="79" t="n">
        <v>1.73</v>
      </c>
      <c r="U4" s="79" t="n">
        <v>0.02</v>
      </c>
      <c r="V4" s="79" t="n">
        <v>1.5</v>
      </c>
      <c r="W4" s="79" t="n">
        <v>0.01</v>
      </c>
      <c r="X4" s="79" t="n">
        <v>1.27</v>
      </c>
      <c r="Y4" s="79" t="n">
        <v>0.01</v>
      </c>
      <c r="Z4" s="79" t="n">
        <v>0.98</v>
      </c>
      <c r="AA4" s="79" t="n">
        <v>0.01</v>
      </c>
      <c r="AB4" s="79" t="n">
        <v>0.75</v>
      </c>
      <c r="AC4" s="79" t="n">
        <v>0.02</v>
      </c>
      <c r="AD4" s="79" t="n">
        <v>0.58</v>
      </c>
      <c r="AE4" s="79" t="n">
        <v>0.02</v>
      </c>
      <c r="AF4" s="79" t="n">
        <v>0.48</v>
      </c>
      <c r="AG4" s="79" t="n">
        <v>0.04</v>
      </c>
      <c r="AH4" s="79" t="n">
        <v>0.47</v>
      </c>
      <c r="AI4" s="79" t="n">
        <v>0.04</v>
      </c>
      <c r="AJ4" s="79" t="n">
        <v>0.53</v>
      </c>
      <c r="AK4" s="79" t="n">
        <v>0.05</v>
      </c>
      <c r="AL4" s="79" t="n">
        <v>0.52</v>
      </c>
      <c r="AM4" s="79" t="n">
        <v>0.04</v>
      </c>
      <c r="AN4" s="79" t="n">
        <v>0.5</v>
      </c>
      <c r="AO4" s="79" t="n">
        <v>0.02</v>
      </c>
      <c r="AP4" s="79" t="n">
        <v>0.51</v>
      </c>
      <c r="AQ4" s="79" t="n">
        <v>0.06</v>
      </c>
      <c r="AR4" s="79" t="n">
        <v>0.46</v>
      </c>
      <c r="AS4" s="79" t="n">
        <v>0.07000000000000001</v>
      </c>
      <c r="AT4" s="79" t="n">
        <v>0.4</v>
      </c>
      <c r="AU4" s="79" t="n">
        <v>0.04</v>
      </c>
      <c r="AV4" s="79" t="n">
        <v>0.38</v>
      </c>
      <c r="AW4" s="79" t="n">
        <v>0.02</v>
      </c>
      <c r="AX4" s="79" t="n">
        <v>0.31</v>
      </c>
      <c r="AY4" s="79" t="n">
        <v>0.02</v>
      </c>
      <c r="AZ4" s="79" t="n">
        <v>0.37</v>
      </c>
      <c r="BA4" s="79" t="n">
        <v>0.06</v>
      </c>
      <c r="BB4" s="79" t="n">
        <v>0.31</v>
      </c>
      <c r="BC4" s="79" t="n">
        <v>0.02</v>
      </c>
      <c r="BD4" s="79" t="n">
        <v>0.39</v>
      </c>
      <c r="BE4" s="79" t="n">
        <v>0.08</v>
      </c>
      <c r="BF4" s="79" t="n">
        <v>0.38</v>
      </c>
      <c r="BG4" s="79" t="n">
        <v>0.14</v>
      </c>
      <c r="BH4" s="79" t="n">
        <v>0.43</v>
      </c>
      <c r="BI4" s="79" t="n">
        <v>0.03</v>
      </c>
      <c r="BJ4" s="79" t="n">
        <v>0.37</v>
      </c>
      <c r="BK4" s="79" t="n"/>
      <c r="BL4" s="79" t="n"/>
      <c r="BM4" s="79" t="n"/>
      <c r="BN4" s="79" t="n"/>
      <c r="BO4" s="79" t="n"/>
      <c r="BP4" s="79" t="n"/>
      <c r="BQ4" s="79" t="n"/>
      <c r="BR4" s="79" t="n"/>
      <c r="BS4" s="79" t="n"/>
      <c r="BT4" s="79" t="n"/>
      <c r="BU4" s="79" t="n"/>
      <c r="BV4" s="90" t="inlineStr">
        <is>
          <t>Scan_20260801_100609.pdf</t>
        </is>
      </c>
    </row>
    <row r="5" ht="15" customHeight="1" s="47">
      <c r="A5" s="54" t="inlineStr">
        <is>
          <t>SNEP X04W110</t>
        </is>
      </c>
      <c r="B5" s="78" t="inlineStr">
        <is>
          <t>26 W</t>
        </is>
      </c>
      <c r="C5" s="78" t="inlineStr">
        <is>
          <t>Type 5</t>
        </is>
      </c>
      <c r="D5" s="79" t="n">
        <v>227.6</v>
      </c>
      <c r="E5" s="78" t="n">
        <v>4.32</v>
      </c>
      <c r="F5" s="79" t="n">
        <v>0.119</v>
      </c>
      <c r="G5" s="79" t="n">
        <v>25.3</v>
      </c>
      <c r="H5" s="79" t="n">
        <v>27.11</v>
      </c>
      <c r="I5" s="79" t="n">
        <v>-9.75</v>
      </c>
      <c r="J5" s="79" t="n">
        <v>0.9330000000000001</v>
      </c>
      <c r="K5" s="79" t="n">
        <v>11.66</v>
      </c>
      <c r="L5" s="79" t="n">
        <v>100</v>
      </c>
      <c r="M5" s="79" t="n">
        <v>0.02</v>
      </c>
      <c r="N5" s="79" t="n">
        <v>7.02</v>
      </c>
      <c r="O5" s="79" t="n">
        <v>0</v>
      </c>
      <c r="P5" s="79" t="n">
        <v>3</v>
      </c>
      <c r="Q5" s="79" t="n">
        <v>0.02</v>
      </c>
      <c r="R5" s="79" t="n">
        <v>1.48</v>
      </c>
      <c r="S5" s="79" t="n">
        <v>0.01</v>
      </c>
      <c r="T5" s="79" t="n">
        <v>5.67</v>
      </c>
      <c r="U5" s="79" t="n">
        <v>0.01</v>
      </c>
      <c r="V5" s="79" t="n">
        <v>4.39</v>
      </c>
      <c r="W5" s="79" t="n">
        <v>0</v>
      </c>
      <c r="X5" s="79" t="n">
        <v>1.97</v>
      </c>
      <c r="Y5" s="79" t="n">
        <v>0.01</v>
      </c>
      <c r="Z5" s="79" t="n">
        <v>1.8</v>
      </c>
      <c r="AA5" s="79" t="n">
        <v>0.01</v>
      </c>
      <c r="AB5" s="79" t="n">
        <v>1.66</v>
      </c>
      <c r="AC5" s="79" t="n">
        <v>0</v>
      </c>
      <c r="AD5" s="79" t="n">
        <v>1.46</v>
      </c>
      <c r="AE5" s="79" t="n">
        <v>0.01</v>
      </c>
      <c r="AF5" s="79" t="n">
        <v>1.29</v>
      </c>
      <c r="AG5" s="79" t="n">
        <v>0</v>
      </c>
      <c r="AH5" s="79" t="n">
        <v>1.16</v>
      </c>
      <c r="AI5" s="79" t="n">
        <v>0</v>
      </c>
      <c r="AJ5" s="79" t="n">
        <v>0.99</v>
      </c>
      <c r="AK5" s="79" t="n">
        <v>0.01</v>
      </c>
      <c r="AL5" s="79" t="n">
        <v>0.76</v>
      </c>
      <c r="AM5" s="79" t="n">
        <v>0.03</v>
      </c>
      <c r="AN5" s="79" t="n">
        <v>0.64</v>
      </c>
      <c r="AO5" s="79" t="n">
        <v>0.05</v>
      </c>
      <c r="AP5" s="79" t="n">
        <v>0.63</v>
      </c>
      <c r="AQ5" s="79" t="n">
        <v>0.03</v>
      </c>
      <c r="AR5" s="79" t="n">
        <v>0.64</v>
      </c>
      <c r="AS5" s="79" t="n">
        <v>0</v>
      </c>
      <c r="AT5" s="79" t="n">
        <v>0.59</v>
      </c>
      <c r="AU5" s="79" t="n">
        <v>0.03</v>
      </c>
      <c r="AV5" s="79" t="n">
        <v>0.72</v>
      </c>
      <c r="AW5" s="79" t="n">
        <v>0.01</v>
      </c>
      <c r="AX5" s="79" t="n">
        <v>0.62</v>
      </c>
      <c r="AY5" s="79" t="n">
        <v>0.01</v>
      </c>
      <c r="AZ5" s="79" t="n">
        <v>0.71</v>
      </c>
      <c r="BA5" s="79" t="n">
        <v>0</v>
      </c>
      <c r="BB5" s="79" t="n">
        <v>0.42</v>
      </c>
      <c r="BC5" s="79" t="n">
        <v>0.03</v>
      </c>
      <c r="BD5" s="79" t="n">
        <v>0.7</v>
      </c>
      <c r="BE5" s="79" t="n">
        <v>0.04</v>
      </c>
      <c r="BF5" s="79" t="n">
        <v>0.63</v>
      </c>
      <c r="BG5" s="79" t="n">
        <v>0.02</v>
      </c>
      <c r="BH5" s="79" t="n">
        <v>0.65</v>
      </c>
      <c r="BI5" s="79" t="n">
        <v>0.11</v>
      </c>
      <c r="BJ5" s="79" t="n">
        <v>0.48</v>
      </c>
      <c r="BK5" s="79" t="n">
        <v>0.04</v>
      </c>
      <c r="BL5" s="79" t="n">
        <v>0.53</v>
      </c>
      <c r="BM5" s="79" t="n">
        <v>0</v>
      </c>
      <c r="BN5" s="79" t="n">
        <v>0.41</v>
      </c>
      <c r="BO5" s="79" t="n">
        <v>0.04</v>
      </c>
      <c r="BP5" s="79" t="n">
        <v>0.38</v>
      </c>
      <c r="BQ5" s="79" t="n">
        <v>0.01</v>
      </c>
      <c r="BR5" s="79" t="n">
        <v>0.37</v>
      </c>
      <c r="BS5" s="79" t="n">
        <v>0.06</v>
      </c>
      <c r="BT5" s="79" t="n">
        <v>0.66</v>
      </c>
      <c r="BU5" s="79" t="n">
        <v>0.01</v>
      </c>
      <c r="BV5" s="90" t="inlineStr">
        <is>
          <t>Scan_20260801_105459.pdf</t>
        </is>
      </c>
    </row>
    <row r="6" ht="15" customHeight="1" s="47">
      <c r="A6" s="54" t="inlineStr">
        <is>
          <t>SNEP P04MA</t>
        </is>
      </c>
      <c r="B6" s="78" t="inlineStr">
        <is>
          <t>25 W</t>
        </is>
      </c>
      <c r="C6" s="78" t="inlineStr">
        <is>
          <t>Puhdas</t>
        </is>
      </c>
      <c r="D6" s="79" t="n">
        <v>229.8</v>
      </c>
      <c r="E6" s="78" t="n">
        <v>0.12</v>
      </c>
      <c r="F6" s="79" t="n">
        <v>0.121</v>
      </c>
      <c r="G6" s="79" t="n">
        <v>26.25</v>
      </c>
      <c r="H6" s="79" t="n">
        <v>27.86</v>
      </c>
      <c r="I6" s="79" t="n">
        <v>-9.33</v>
      </c>
      <c r="J6" s="79" t="n">
        <v>0.9419999999999999</v>
      </c>
      <c r="K6" s="79" t="n">
        <v>13.67</v>
      </c>
      <c r="L6" s="79" t="n">
        <v>100</v>
      </c>
      <c r="M6" s="79" t="n">
        <v>0.01</v>
      </c>
      <c r="N6" s="79" t="n">
        <v>12.64</v>
      </c>
      <c r="O6" s="79" t="n">
        <v>0.01</v>
      </c>
      <c r="P6" s="79" t="n">
        <v>2.79</v>
      </c>
      <c r="Q6" s="79" t="n">
        <v>0</v>
      </c>
      <c r="R6" s="79" t="n">
        <v>2.37</v>
      </c>
      <c r="S6" s="79" t="n">
        <v>0.01</v>
      </c>
      <c r="T6" s="79" t="n">
        <v>1.93</v>
      </c>
      <c r="U6" s="79" t="n">
        <v>0.03</v>
      </c>
      <c r="V6" s="79" t="n">
        <v>1.52</v>
      </c>
      <c r="W6" s="79" t="n">
        <v>0.01</v>
      </c>
      <c r="X6" s="79" t="n">
        <v>1.09</v>
      </c>
      <c r="Y6" s="79" t="n">
        <v>0</v>
      </c>
      <c r="Z6" s="79" t="n">
        <v>0.75</v>
      </c>
      <c r="AA6" s="79" t="n">
        <v>0</v>
      </c>
      <c r="AB6" s="79" t="n">
        <v>0.53</v>
      </c>
      <c r="AC6" s="79" t="n">
        <v>0.01</v>
      </c>
      <c r="AD6" s="79" t="n">
        <v>0.46</v>
      </c>
      <c r="AE6" s="79" t="n">
        <v>0.04</v>
      </c>
      <c r="AF6" s="79" t="n">
        <v>0.54</v>
      </c>
      <c r="AG6" s="79" t="n">
        <v>0.03</v>
      </c>
      <c r="AH6" s="79" t="n">
        <v>0.57</v>
      </c>
      <c r="AI6" s="79" t="n">
        <v>0.03</v>
      </c>
      <c r="AJ6" s="79" t="n">
        <v>0.58</v>
      </c>
      <c r="AK6" s="79" t="n">
        <v>0.05</v>
      </c>
      <c r="AL6" s="79" t="n">
        <v>0.54</v>
      </c>
      <c r="AM6" s="79" t="n">
        <v>0.03</v>
      </c>
      <c r="AN6" s="79" t="n">
        <v>0.41</v>
      </c>
      <c r="AO6" s="79" t="n">
        <v>0.04</v>
      </c>
      <c r="AP6" s="79" t="n">
        <v>0.39</v>
      </c>
      <c r="AQ6" s="79" t="n">
        <v>0.04</v>
      </c>
      <c r="AR6" s="79" t="n">
        <v>0.35</v>
      </c>
      <c r="AS6" s="79" t="n">
        <v>0.05</v>
      </c>
      <c r="AT6" s="79" t="n">
        <v>0.33</v>
      </c>
      <c r="AU6" s="79" t="n">
        <v>0.05</v>
      </c>
      <c r="AV6" s="79" t="n">
        <v>0.35</v>
      </c>
      <c r="AW6" s="79" t="n">
        <v>0.03</v>
      </c>
      <c r="AX6" s="79" t="n">
        <v>0.34</v>
      </c>
      <c r="AY6" s="79" t="n">
        <v>0.04</v>
      </c>
      <c r="AZ6" s="79" t="n">
        <v>0.32</v>
      </c>
      <c r="BA6" s="79" t="n">
        <v>0.07000000000000001</v>
      </c>
      <c r="BB6" s="79" t="n">
        <v>0.32</v>
      </c>
      <c r="BC6" s="79" t="n">
        <v>0.02</v>
      </c>
      <c r="BD6" s="79" t="n">
        <v>0.31</v>
      </c>
      <c r="BE6" s="79" t="n">
        <v>0.05</v>
      </c>
      <c r="BF6" s="79" t="n">
        <v>0.27</v>
      </c>
      <c r="BG6" s="79" t="n">
        <v>0.11</v>
      </c>
      <c r="BH6" s="79" t="n">
        <v>0.22</v>
      </c>
      <c r="BI6" s="79" t="n">
        <v>0.04</v>
      </c>
      <c r="BJ6" s="79" t="n">
        <v>0.18</v>
      </c>
      <c r="BK6" s="79" t="n">
        <v>0.02</v>
      </c>
      <c r="BL6" s="79" t="n">
        <v>0.27</v>
      </c>
      <c r="BM6" s="79" t="n">
        <v>0.05</v>
      </c>
      <c r="BN6" s="79" t="n">
        <v>0.33</v>
      </c>
      <c r="BO6" s="79" t="n">
        <v>0.06</v>
      </c>
      <c r="BP6" s="79" t="n">
        <v>0.35</v>
      </c>
      <c r="BQ6" s="79" t="n">
        <v>0.19</v>
      </c>
      <c r="BR6" s="79" t="n">
        <v>0.3</v>
      </c>
      <c r="BS6" s="79" t="n">
        <v>0.11</v>
      </c>
      <c r="BT6" s="79" t="n"/>
      <c r="BU6" s="79" t="n"/>
      <c r="BV6" s="90" t="inlineStr">
        <is>
          <t>Scan_20260801_101656.pdf</t>
        </is>
      </c>
    </row>
    <row r="7" ht="28.35" customHeight="1" s="47">
      <c r="A7" s="54" t="inlineStr">
        <is>
          <t>SNEP P04MA</t>
        </is>
      </c>
      <c r="B7" s="78" t="inlineStr">
        <is>
          <t>25 W</t>
        </is>
      </c>
      <c r="C7" s="78" t="inlineStr">
        <is>
          <t>Type 5</t>
        </is>
      </c>
      <c r="D7" s="79" t="n">
        <v>227.6</v>
      </c>
      <c r="E7" s="78" t="n">
        <v>4.32</v>
      </c>
      <c r="F7" s="79" t="n">
        <v>0.122</v>
      </c>
      <c r="G7" s="79" t="n">
        <v>26.26</v>
      </c>
      <c r="H7" s="79" t="n">
        <v>27.84</v>
      </c>
      <c r="I7" s="79" t="n">
        <v>-9.24</v>
      </c>
      <c r="J7" s="79" t="n">
        <v>0.9429999999999999</v>
      </c>
      <c r="K7" s="79" t="n">
        <v>13.43</v>
      </c>
      <c r="L7" s="79" t="n"/>
      <c r="M7" s="79" t="n"/>
      <c r="N7" s="79" t="n"/>
      <c r="O7" s="79" t="n"/>
      <c r="P7" s="79" t="n"/>
      <c r="Q7" s="79" t="n"/>
      <c r="R7" s="79" t="n">
        <v>0.47</v>
      </c>
      <c r="S7" s="79" t="n">
        <v>0</v>
      </c>
      <c r="T7" s="79" t="n">
        <v>4.5</v>
      </c>
      <c r="U7" s="79" t="n">
        <v>0.01</v>
      </c>
      <c r="V7" s="79" t="n">
        <v>3.45</v>
      </c>
      <c r="W7" s="79" t="n">
        <v>0</v>
      </c>
      <c r="X7" s="79" t="n">
        <v>2.14</v>
      </c>
      <c r="Y7" s="79" t="n">
        <v>0</v>
      </c>
      <c r="Z7" s="79" t="n">
        <v>1.9</v>
      </c>
      <c r="AA7" s="79" t="n">
        <v>0.03</v>
      </c>
      <c r="AB7" s="79" t="n">
        <v>1.62</v>
      </c>
      <c r="AC7" s="79" t="n">
        <v>0.02</v>
      </c>
      <c r="AD7" s="79" t="n">
        <v>1.31</v>
      </c>
      <c r="AE7" s="79" t="n">
        <v>0.02</v>
      </c>
      <c r="AF7" s="79" t="n">
        <v>1.1</v>
      </c>
      <c r="AG7" s="79" t="n">
        <v>0.03</v>
      </c>
      <c r="AH7" s="79" t="n">
        <v>0.93</v>
      </c>
      <c r="AI7" s="79" t="n">
        <v>0.01</v>
      </c>
      <c r="AJ7" s="79" t="n">
        <v>0.73</v>
      </c>
      <c r="AK7" s="79" t="n">
        <v>0.01</v>
      </c>
      <c r="AL7" s="79" t="n">
        <v>0.57</v>
      </c>
      <c r="AM7" s="79" t="n">
        <v>0.05</v>
      </c>
      <c r="AN7" s="79" t="n">
        <v>0.58</v>
      </c>
      <c r="AO7" s="79" t="n">
        <v>0.04</v>
      </c>
      <c r="AP7" s="79" t="n">
        <v>0.61</v>
      </c>
      <c r="AQ7" s="79" t="n">
        <v>0.02</v>
      </c>
      <c r="AR7" s="79" t="n">
        <v>0.67</v>
      </c>
      <c r="AS7" s="79" t="n">
        <v>0.02</v>
      </c>
      <c r="AT7" s="79" t="n">
        <v>0.68</v>
      </c>
      <c r="AU7" s="79" t="n">
        <v>0.03</v>
      </c>
      <c r="AV7" s="79" t="n">
        <v>0.73</v>
      </c>
      <c r="AW7" s="79" t="n">
        <v>0.02</v>
      </c>
      <c r="AX7" s="79" t="n">
        <v>0.61</v>
      </c>
      <c r="AY7" s="79" t="n">
        <v>0.01</v>
      </c>
      <c r="AZ7" s="79" t="n">
        <v>0.63</v>
      </c>
      <c r="BA7" s="79" t="n">
        <v>0</v>
      </c>
      <c r="BB7" s="79" t="n">
        <v>0.4</v>
      </c>
      <c r="BC7" s="79" t="n">
        <v>0.04</v>
      </c>
      <c r="BD7" s="79" t="n">
        <v>0.51</v>
      </c>
      <c r="BE7" s="79" t="n">
        <v>0.02</v>
      </c>
      <c r="BF7" s="79" t="n">
        <v>0.49</v>
      </c>
      <c r="BG7" s="79" t="n">
        <v>0.05</v>
      </c>
      <c r="BH7" s="79" t="n">
        <v>0.45</v>
      </c>
      <c r="BI7" s="79" t="n">
        <v>0.08</v>
      </c>
      <c r="BJ7" s="79" t="n">
        <v>0.41</v>
      </c>
      <c r="BK7" s="79" t="n">
        <v>0.04</v>
      </c>
      <c r="BL7" s="79" t="n">
        <v>0.45</v>
      </c>
      <c r="BM7" s="79" t="n">
        <v>0.02</v>
      </c>
      <c r="BN7" s="79" t="n">
        <v>0.47</v>
      </c>
      <c r="BO7" s="79" t="n">
        <v>0.04</v>
      </c>
      <c r="BP7" s="79" t="n">
        <v>0.5</v>
      </c>
      <c r="BQ7" s="79" t="n">
        <v>0.04</v>
      </c>
      <c r="BR7" s="79" t="n">
        <v>0.54</v>
      </c>
      <c r="BS7" s="79" t="n">
        <v>0.02</v>
      </c>
      <c r="BT7" s="79" t="n">
        <v>0.39</v>
      </c>
      <c r="BU7" s="79" t="n">
        <v>0</v>
      </c>
      <c r="BV7" s="90" t="inlineStr">
        <is>
          <t>Scan_20260801_110010.pdf (ensimmäisen sivun yksittäiset harmoniset epäluotettavia); harmoniset 1–6 jätetty tyhjiksi, koska kuvan ensimmäisen sivun näyttö oli epäjohdonmukainen</t>
        </is>
      </c>
    </row>
    <row r="8" ht="15" customHeight="1" s="47">
      <c r="A8" s="54" t="inlineStr">
        <is>
          <t>Glamox I40</t>
        </is>
      </c>
      <c r="B8" s="78" t="inlineStr">
        <is>
          <t>38 W</t>
        </is>
      </c>
      <c r="C8" s="78" t="inlineStr">
        <is>
          <t>Puhdas</t>
        </is>
      </c>
      <c r="D8" s="79" t="n">
        <v>229.8</v>
      </c>
      <c r="E8" s="78" t="n">
        <v>0.17</v>
      </c>
      <c r="F8" s="79" t="n">
        <v>0.169</v>
      </c>
      <c r="G8" s="79" t="n">
        <v>37.82</v>
      </c>
      <c r="H8" s="79" t="n">
        <v>38.91</v>
      </c>
      <c r="I8" s="79" t="n">
        <v>-9.16</v>
      </c>
      <c r="J8" s="79" t="n">
        <v>0.971</v>
      </c>
      <c r="K8" s="79" t="n">
        <v>6.53</v>
      </c>
      <c r="L8" s="79" t="n">
        <v>100</v>
      </c>
      <c r="M8" s="79" t="n">
        <v>0.01</v>
      </c>
      <c r="N8" s="79" t="n">
        <v>5.26</v>
      </c>
      <c r="O8" s="79" t="n">
        <v>0.02</v>
      </c>
      <c r="P8" s="79" t="n">
        <v>0.36</v>
      </c>
      <c r="Q8" s="79" t="n">
        <v>0.01</v>
      </c>
      <c r="R8" s="79" t="n">
        <v>1.67</v>
      </c>
      <c r="S8" s="79" t="n">
        <v>0.01</v>
      </c>
      <c r="T8" s="79" t="n">
        <v>0.86</v>
      </c>
      <c r="U8" s="79" t="n">
        <v>0.03</v>
      </c>
      <c r="V8" s="79" t="n">
        <v>0.71</v>
      </c>
      <c r="W8" s="79" t="n">
        <v>0.02</v>
      </c>
      <c r="X8" s="79" t="n">
        <v>1.05</v>
      </c>
      <c r="Y8" s="79" t="n">
        <v>0.03</v>
      </c>
      <c r="Z8" s="79" t="n">
        <v>1.03</v>
      </c>
      <c r="AA8" s="79" t="n">
        <v>0.03</v>
      </c>
      <c r="AB8" s="79" t="n">
        <v>0.97</v>
      </c>
      <c r="AC8" s="79" t="n">
        <v>0.03</v>
      </c>
      <c r="AD8" s="79" t="n">
        <v>0.52</v>
      </c>
      <c r="AE8" s="79" t="n">
        <v>0.01</v>
      </c>
      <c r="AF8" s="79" t="n">
        <v>0.9399999999999999</v>
      </c>
      <c r="AG8" s="79" t="n">
        <v>0.04</v>
      </c>
      <c r="AH8" s="79" t="n">
        <v>0.66</v>
      </c>
      <c r="AI8" s="79" t="n">
        <v>0.03</v>
      </c>
      <c r="AJ8" s="79" t="n">
        <v>0.67</v>
      </c>
      <c r="AK8" s="79" t="n">
        <v>0.06</v>
      </c>
      <c r="AL8" s="79" t="n">
        <v>0.42</v>
      </c>
      <c r="AM8" s="79" t="n">
        <v>0.03</v>
      </c>
      <c r="AN8" s="79" t="n">
        <v>0.06</v>
      </c>
      <c r="AO8" s="79" t="n">
        <v>0</v>
      </c>
      <c r="AP8" s="79" t="n">
        <v>0.37</v>
      </c>
      <c r="AQ8" s="79" t="n">
        <v>0.08</v>
      </c>
      <c r="AR8" s="79" t="n">
        <v>0.43</v>
      </c>
      <c r="AS8" s="79" t="n">
        <v>0.06</v>
      </c>
      <c r="AT8" s="79" t="n">
        <v>0.5</v>
      </c>
      <c r="AU8" s="79" t="n">
        <v>0.01</v>
      </c>
      <c r="AV8" s="79" t="n">
        <v>0.66</v>
      </c>
      <c r="AW8" s="79" t="n">
        <v>0.04</v>
      </c>
      <c r="AX8" s="79" t="n">
        <v>0.41</v>
      </c>
      <c r="AY8" s="79" t="n">
        <v>0.01</v>
      </c>
      <c r="AZ8" s="79" t="n">
        <v>0.63</v>
      </c>
      <c r="BA8" s="79" t="n">
        <v>0.02</v>
      </c>
      <c r="BB8" s="79" t="n">
        <v>0.53</v>
      </c>
      <c r="BC8" s="79" t="n">
        <v>0.06</v>
      </c>
      <c r="BD8" s="79" t="n">
        <v>0.3</v>
      </c>
      <c r="BE8" s="79" t="n">
        <v>0.04</v>
      </c>
      <c r="BF8" s="79" t="n">
        <v>0.6</v>
      </c>
      <c r="BG8" s="79" t="n">
        <v>0.13</v>
      </c>
      <c r="BH8" s="79" t="n">
        <v>0.15</v>
      </c>
      <c r="BI8" s="79" t="n">
        <v>0.01</v>
      </c>
      <c r="BJ8" s="79" t="n">
        <v>0.4</v>
      </c>
      <c r="BK8" s="79" t="n">
        <v>0.02</v>
      </c>
      <c r="BL8" s="79" t="n">
        <v>0.44</v>
      </c>
      <c r="BM8" s="79" t="n">
        <v>0.05</v>
      </c>
      <c r="BN8" s="79" t="n">
        <v>0.5</v>
      </c>
      <c r="BO8" s="79" t="n">
        <v>0.02</v>
      </c>
      <c r="BP8" s="79" t="n">
        <v>0.47</v>
      </c>
      <c r="BQ8" s="79" t="n">
        <v>0.2</v>
      </c>
      <c r="BR8" s="79" t="n">
        <v>0.45</v>
      </c>
      <c r="BS8" s="79" t="n">
        <v>0.09</v>
      </c>
      <c r="BT8" s="79" t="n"/>
      <c r="BU8" s="79" t="n"/>
      <c r="BV8" s="90" t="inlineStr">
        <is>
          <t>Scan_20260801_102303.pdf</t>
        </is>
      </c>
    </row>
    <row r="9" ht="15" customHeight="1" s="47">
      <c r="A9" s="54" t="inlineStr">
        <is>
          <t>Glamox I40</t>
        </is>
      </c>
      <c r="B9" s="78" t="inlineStr">
        <is>
          <t>38 W</t>
        </is>
      </c>
      <c r="C9" s="78" t="inlineStr">
        <is>
          <t>Type 5</t>
        </is>
      </c>
      <c r="D9" s="79" t="n">
        <v>227.6</v>
      </c>
      <c r="E9" s="78" t="n">
        <v>4.32</v>
      </c>
      <c r="F9" s="79" t="n">
        <v>0.172</v>
      </c>
      <c r="G9" s="79" t="n">
        <v>37.84</v>
      </c>
      <c r="H9" s="79" t="n">
        <v>39.05</v>
      </c>
      <c r="I9" s="79" t="n">
        <v>-9.69</v>
      </c>
      <c r="J9" s="79" t="n">
        <v>0.968</v>
      </c>
      <c r="K9" s="79" t="n">
        <v>12.8</v>
      </c>
      <c r="L9" s="79" t="n">
        <v>100</v>
      </c>
      <c r="M9" s="79" t="n">
        <v>0.02</v>
      </c>
      <c r="N9" s="79" t="n">
        <v>4.5</v>
      </c>
      <c r="O9" s="79" t="n">
        <v>0.01</v>
      </c>
      <c r="P9" s="79" t="n">
        <v>5.57</v>
      </c>
      <c r="Q9" s="79" t="n">
        <v>0.02</v>
      </c>
      <c r="R9" s="79" t="n">
        <v>2.24</v>
      </c>
      <c r="S9" s="79" t="n">
        <v>0.01</v>
      </c>
      <c r="T9" s="79" t="n">
        <v>6.28</v>
      </c>
      <c r="U9" s="79" t="n">
        <v>0.02</v>
      </c>
      <c r="V9" s="79" t="n">
        <v>4.45</v>
      </c>
      <c r="W9" s="79" t="n">
        <v>0.02</v>
      </c>
      <c r="X9" s="79" t="n">
        <v>1.27</v>
      </c>
      <c r="Y9" s="79" t="n">
        <v>0</v>
      </c>
      <c r="Z9" s="79" t="n">
        <v>1.31</v>
      </c>
      <c r="AA9" s="79" t="n">
        <v>0.05</v>
      </c>
      <c r="AB9" s="79" t="n">
        <v>1.32</v>
      </c>
      <c r="AC9" s="79" t="n">
        <v>0.03</v>
      </c>
      <c r="AD9" s="79" t="n">
        <v>1.53</v>
      </c>
      <c r="AE9" s="79" t="n">
        <v>0.03</v>
      </c>
      <c r="AF9" s="79" t="n">
        <v>1.7</v>
      </c>
      <c r="AG9" s="79" t="n">
        <v>0.02</v>
      </c>
      <c r="AH9" s="79" t="n">
        <v>1.93</v>
      </c>
      <c r="AI9" s="79" t="n">
        <v>0.02</v>
      </c>
      <c r="AJ9" s="79" t="n">
        <v>1.84</v>
      </c>
      <c r="AK9" s="79" t="n">
        <v>0</v>
      </c>
      <c r="AL9" s="79" t="n">
        <v>1.43</v>
      </c>
      <c r="AM9" s="79" t="n">
        <v>0.07000000000000001</v>
      </c>
      <c r="AN9" s="79" t="n">
        <v>1.72</v>
      </c>
      <c r="AO9" s="79" t="n">
        <v>0.05</v>
      </c>
      <c r="AP9" s="79" t="n">
        <v>1.72</v>
      </c>
      <c r="AQ9" s="79" t="n">
        <v>0.03</v>
      </c>
      <c r="AR9" s="79" t="n">
        <v>1.33</v>
      </c>
      <c r="AS9" s="79" t="n">
        <v>0.01</v>
      </c>
      <c r="AT9" s="79" t="n">
        <v>1.78</v>
      </c>
      <c r="AU9" s="79" t="n">
        <v>0.01</v>
      </c>
      <c r="AV9" s="79" t="n">
        <v>1.42</v>
      </c>
      <c r="AW9" s="79" t="n">
        <v>0</v>
      </c>
      <c r="AX9" s="79" t="n">
        <v>0.99</v>
      </c>
      <c r="AY9" s="79" t="n">
        <v>0.03</v>
      </c>
      <c r="AZ9" s="79" t="n">
        <v>1.47</v>
      </c>
      <c r="BA9" s="79" t="n">
        <v>0.06</v>
      </c>
      <c r="BB9" s="79" t="n">
        <v>0.6</v>
      </c>
      <c r="BC9" s="79" t="n">
        <v>0.06</v>
      </c>
      <c r="BD9" s="79" t="n">
        <v>1.18</v>
      </c>
      <c r="BE9" s="79" t="n">
        <v>0.02</v>
      </c>
      <c r="BF9" s="79" t="n">
        <v>1.14</v>
      </c>
      <c r="BG9" s="79" t="n">
        <v>0.03</v>
      </c>
      <c r="BH9" s="79" t="n">
        <v>0.73</v>
      </c>
      <c r="BI9" s="79" t="n">
        <v>0.04</v>
      </c>
      <c r="BJ9" s="79" t="n">
        <v>0.8100000000000001</v>
      </c>
      <c r="BK9" s="79" t="n">
        <v>0.06</v>
      </c>
      <c r="BL9" s="79" t="n">
        <v>1.13</v>
      </c>
      <c r="BM9" s="79" t="n">
        <v>0.05</v>
      </c>
      <c r="BN9" s="79" t="n">
        <v>1.14</v>
      </c>
      <c r="BO9" s="79" t="n">
        <v>0.03</v>
      </c>
      <c r="BP9" s="79" t="n">
        <v>1.18</v>
      </c>
      <c r="BQ9" s="79" t="n">
        <v>0.03</v>
      </c>
      <c r="BR9" s="79" t="n">
        <v>0.98</v>
      </c>
      <c r="BS9" s="79" t="n">
        <v>0.11</v>
      </c>
      <c r="BT9" s="79" t="n">
        <v>1.03</v>
      </c>
      <c r="BU9" s="79" t="n">
        <v>0.06</v>
      </c>
      <c r="BV9" s="90" t="inlineStr">
        <is>
          <t>Scan_20260801_110514.pdf</t>
        </is>
      </c>
    </row>
    <row r="10" ht="15" customHeight="1" s="47">
      <c r="A10" s="54" t="inlineStr">
        <is>
          <t>NVC Toronto</t>
        </is>
      </c>
      <c r="B10" s="78" t="inlineStr">
        <is>
          <t>38 W</t>
        </is>
      </c>
      <c r="C10" s="78" t="inlineStr">
        <is>
          <t>Puhdas</t>
        </is>
      </c>
      <c r="D10" s="79" t="n">
        <v>229.8</v>
      </c>
      <c r="E10" s="78" t="n">
        <v>0.16</v>
      </c>
      <c r="F10" s="79" t="n">
        <v>0.172</v>
      </c>
      <c r="G10" s="79" t="n">
        <v>37.51</v>
      </c>
      <c r="H10" s="79" t="n">
        <v>39.49</v>
      </c>
      <c r="I10" s="79" t="n">
        <v>-12.34</v>
      </c>
      <c r="J10" s="79" t="n">
        <v>0.949</v>
      </c>
      <c r="K10" s="79" t="n">
        <v>11.9</v>
      </c>
      <c r="L10" s="79" t="n">
        <v>100</v>
      </c>
      <c r="M10" s="79" t="n">
        <v>0.32</v>
      </c>
      <c r="N10" s="79" t="n">
        <v>12.05</v>
      </c>
      <c r="O10" s="79" t="n">
        <v>0</v>
      </c>
      <c r="P10" s="79" t="n">
        <v>5.64</v>
      </c>
      <c r="Q10" s="79" t="n">
        <v>0</v>
      </c>
      <c r="R10" s="79" t="n">
        <v>4.51</v>
      </c>
      <c r="S10" s="79" t="n">
        <v>0</v>
      </c>
      <c r="T10" s="79" t="n">
        <v>2.92</v>
      </c>
      <c r="U10" s="79" t="n">
        <v>0.02</v>
      </c>
      <c r="V10" s="79" t="n">
        <v>1.76</v>
      </c>
      <c r="W10" s="79" t="n">
        <v>0</v>
      </c>
      <c r="X10" s="79" t="n">
        <v>1.04</v>
      </c>
      <c r="Y10" s="79" t="n">
        <v>0</v>
      </c>
      <c r="Z10" s="79" t="n">
        <v>0.68</v>
      </c>
      <c r="AA10" s="79" t="n">
        <v>0</v>
      </c>
      <c r="AB10" s="79" t="n">
        <v>0.68</v>
      </c>
      <c r="AC10" s="79" t="n">
        <v>0.01</v>
      </c>
      <c r="AD10" s="79" t="n">
        <v>0.8100000000000001</v>
      </c>
      <c r="AE10" s="79" t="n">
        <v>0.01</v>
      </c>
      <c r="AF10" s="79" t="n">
        <v>0.84</v>
      </c>
      <c r="AG10" s="79" t="n">
        <v>0.02</v>
      </c>
      <c r="AH10" s="79" t="n">
        <v>0.76</v>
      </c>
      <c r="AI10" s="79" t="n">
        <v>0.02</v>
      </c>
      <c r="AJ10" s="79" t="n">
        <v>0.59</v>
      </c>
      <c r="AK10" s="79" t="n">
        <v>0.03</v>
      </c>
      <c r="AL10" s="79" t="n">
        <v>0.45</v>
      </c>
      <c r="AM10" s="79" t="n">
        <v>0.05</v>
      </c>
      <c r="AN10" s="79" t="n">
        <v>0.4</v>
      </c>
      <c r="AO10" s="79" t="n">
        <v>0.02</v>
      </c>
      <c r="AP10" s="79" t="n">
        <v>0.43</v>
      </c>
      <c r="AQ10" s="79" t="n">
        <v>0.02</v>
      </c>
      <c r="AR10" s="79" t="n">
        <v>0.54</v>
      </c>
      <c r="AS10" s="79" t="n">
        <v>0.05</v>
      </c>
      <c r="AT10" s="79" t="n">
        <v>0.59</v>
      </c>
      <c r="AU10" s="79" t="n">
        <v>0.02</v>
      </c>
      <c r="AV10" s="79" t="n">
        <v>0.48</v>
      </c>
      <c r="AW10" s="79" t="n">
        <v>0.02</v>
      </c>
      <c r="AX10" s="79" t="n">
        <v>0.4</v>
      </c>
      <c r="AY10" s="79" t="n">
        <v>0.01</v>
      </c>
      <c r="AZ10" s="79" t="n">
        <v>0.31</v>
      </c>
      <c r="BA10" s="79" t="n">
        <v>0.07000000000000001</v>
      </c>
      <c r="BB10" s="79" t="n">
        <v>0.39</v>
      </c>
      <c r="BC10" s="79" t="n">
        <v>0</v>
      </c>
      <c r="BD10" s="79" t="n">
        <v>0.43</v>
      </c>
      <c r="BE10" s="79" t="n">
        <v>0.08</v>
      </c>
      <c r="BF10" s="79" t="n">
        <v>0.47</v>
      </c>
      <c r="BG10" s="79" t="n">
        <v>0.13</v>
      </c>
      <c r="BH10" s="79" t="n">
        <v>0.42</v>
      </c>
      <c r="BI10" s="79" t="n">
        <v>0.08</v>
      </c>
      <c r="BJ10" s="79" t="n">
        <v>0.37</v>
      </c>
      <c r="BK10" s="79" t="n">
        <v>0.04</v>
      </c>
      <c r="BL10" s="79" t="n">
        <v>0.35</v>
      </c>
      <c r="BM10" s="79" t="n">
        <v>0.08</v>
      </c>
      <c r="BN10" s="79" t="n">
        <v>0.31</v>
      </c>
      <c r="BO10" s="79" t="n">
        <v>0.08</v>
      </c>
      <c r="BP10" s="79" t="n">
        <v>0.36</v>
      </c>
      <c r="BQ10" s="79" t="n">
        <v>0.29</v>
      </c>
      <c r="BR10" s="79" t="n">
        <v>0.45</v>
      </c>
      <c r="BS10" s="79" t="n">
        <v>0.12</v>
      </c>
      <c r="BT10" s="79" t="n">
        <v>0.47</v>
      </c>
      <c r="BU10" s="79" t="n">
        <v>0.1</v>
      </c>
      <c r="BV10" s="90" t="inlineStr">
        <is>
          <t>Scan_20260801_103041.pdf</t>
        </is>
      </c>
    </row>
    <row r="11" ht="15" customHeight="1" s="47">
      <c r="A11" s="54" t="inlineStr">
        <is>
          <t>NVC Toronto</t>
        </is>
      </c>
      <c r="B11" s="78" t="inlineStr">
        <is>
          <t>38 W</t>
        </is>
      </c>
      <c r="C11" s="78" t="inlineStr">
        <is>
          <t>Type 5</t>
        </is>
      </c>
      <c r="D11" s="79" t="n">
        <v>227.6</v>
      </c>
      <c r="E11" s="78" t="n">
        <v>4.32</v>
      </c>
      <c r="F11" s="79" t="n">
        <v>0.174</v>
      </c>
      <c r="G11" s="79" t="n">
        <v>37.6</v>
      </c>
      <c r="H11" s="79" t="n">
        <v>39.49</v>
      </c>
      <c r="I11" s="79" t="n">
        <v>-12.05</v>
      </c>
      <c r="J11" s="79" t="n">
        <v>0.952</v>
      </c>
      <c r="K11" s="79" t="n">
        <v>9.800000000000001</v>
      </c>
      <c r="L11" s="79" t="n">
        <v>100</v>
      </c>
      <c r="M11" s="79" t="n">
        <v>0</v>
      </c>
      <c r="N11" s="79" t="n">
        <v>6.53</v>
      </c>
      <c r="O11" s="79" t="n">
        <v>0</v>
      </c>
      <c r="P11" s="79" t="n">
        <v>0.89</v>
      </c>
      <c r="Q11" s="79" t="n">
        <v>0</v>
      </c>
      <c r="R11" s="79" t="n">
        <v>2.02</v>
      </c>
      <c r="S11" s="79" t="n">
        <v>0</v>
      </c>
      <c r="T11" s="79" t="n">
        <v>2.97</v>
      </c>
      <c r="U11" s="79" t="n">
        <v>0</v>
      </c>
      <c r="V11" s="79" t="n">
        <v>2.32</v>
      </c>
      <c r="W11" s="79" t="n">
        <v>0</v>
      </c>
      <c r="X11" s="79" t="n">
        <v>3.12</v>
      </c>
      <c r="Y11" s="79" t="n">
        <v>0.01</v>
      </c>
      <c r="Z11" s="79" t="n">
        <v>2.45</v>
      </c>
      <c r="AA11" s="79" t="n">
        <v>0</v>
      </c>
      <c r="AB11" s="79" t="n">
        <v>1.84</v>
      </c>
      <c r="AC11" s="79" t="n">
        <v>0.01</v>
      </c>
      <c r="AD11" s="79" t="n">
        <v>1.26</v>
      </c>
      <c r="AE11" s="79" t="n">
        <v>0.01</v>
      </c>
      <c r="AF11" s="79" t="n">
        <v>0.99</v>
      </c>
      <c r="AG11" s="79" t="n">
        <v>0.02</v>
      </c>
      <c r="AH11" s="79" t="n">
        <v>0.83</v>
      </c>
      <c r="AI11" s="79" t="n">
        <v>0.01</v>
      </c>
      <c r="AJ11" s="79" t="n">
        <v>0.78</v>
      </c>
      <c r="AK11" s="79" t="n">
        <v>0.01</v>
      </c>
      <c r="AL11" s="79" t="n">
        <v>0.79</v>
      </c>
      <c r="AM11" s="79" t="n">
        <v>0.03</v>
      </c>
      <c r="AN11" s="79" t="n">
        <v>0.83</v>
      </c>
      <c r="AO11" s="79" t="n">
        <v>0.04</v>
      </c>
      <c r="AP11" s="79" t="n">
        <v>0.85</v>
      </c>
      <c r="AQ11" s="79" t="n">
        <v>0.02</v>
      </c>
      <c r="AR11" s="79" t="n">
        <v>0.84</v>
      </c>
      <c r="AS11" s="79" t="n">
        <v>0.01</v>
      </c>
      <c r="AT11" s="79" t="n">
        <v>0.77</v>
      </c>
      <c r="AU11" s="79" t="n">
        <v>0</v>
      </c>
      <c r="AV11" s="79" t="n">
        <v>0.6899999999999999</v>
      </c>
      <c r="AW11" s="79" t="n">
        <v>0.02</v>
      </c>
      <c r="AX11" s="79" t="n">
        <v>0.63</v>
      </c>
      <c r="AY11" s="79" t="n">
        <v>0</v>
      </c>
      <c r="AZ11" s="79" t="n">
        <v>0.5600000000000001</v>
      </c>
      <c r="BA11" s="79" t="n">
        <v>0.02</v>
      </c>
      <c r="BB11" s="79" t="n">
        <v>0.72</v>
      </c>
      <c r="BC11" s="79" t="n">
        <v>0.02</v>
      </c>
      <c r="BD11" s="79" t="n">
        <v>0.53</v>
      </c>
      <c r="BE11" s="79" t="n">
        <v>0.03</v>
      </c>
      <c r="BF11" s="79" t="n">
        <v>0.62</v>
      </c>
      <c r="BG11" s="79" t="n">
        <v>0.03</v>
      </c>
      <c r="BH11" s="79" t="n">
        <v>0.52</v>
      </c>
      <c r="BI11" s="79" t="n">
        <v>0.07000000000000001</v>
      </c>
      <c r="BJ11" s="79" t="n">
        <v>0.67</v>
      </c>
      <c r="BK11" s="79" t="n">
        <v>0.04</v>
      </c>
      <c r="BL11" s="79" t="n">
        <v>0.55</v>
      </c>
      <c r="BM11" s="79" t="n">
        <v>0.02</v>
      </c>
      <c r="BN11" s="79" t="n">
        <v>0.7</v>
      </c>
      <c r="BO11" s="79" t="n">
        <v>0.02</v>
      </c>
      <c r="BP11" s="79" t="n">
        <v>0.75</v>
      </c>
      <c r="BQ11" s="79" t="n">
        <v>0.02</v>
      </c>
      <c r="BR11" s="79" t="n">
        <v>0.82</v>
      </c>
      <c r="BS11" s="79" t="n">
        <v>0.07000000000000001</v>
      </c>
      <c r="BT11" s="79" t="n">
        <v>0.43</v>
      </c>
      <c r="BU11" s="79" t="n">
        <v>0.02</v>
      </c>
      <c r="BV11" s="90" t="inlineStr">
        <is>
          <t>Scan_20260801_111028.pdf</t>
        </is>
      </c>
    </row>
    <row r="12" ht="15" customHeight="1" s="47">
      <c r="A12" s="54" t="inlineStr">
        <is>
          <t>NVC Toronto</t>
        </is>
      </c>
      <c r="B12" s="78" t="inlineStr">
        <is>
          <t>60 W</t>
        </is>
      </c>
      <c r="C12" s="78" t="inlineStr">
        <is>
          <t>Puhdas</t>
        </is>
      </c>
      <c r="D12" s="79" t="n">
        <v>229.8</v>
      </c>
      <c r="E12" s="78" t="n">
        <v>0.2</v>
      </c>
      <c r="F12" s="79" t="n">
        <v>0.267</v>
      </c>
      <c r="G12" s="79" t="n">
        <v>60</v>
      </c>
      <c r="H12" s="79" t="n">
        <v>61.4</v>
      </c>
      <c r="I12" s="79" t="n">
        <v>-13.1</v>
      </c>
      <c r="J12" s="79" t="n">
        <v>0.977</v>
      </c>
      <c r="K12" s="79" t="n">
        <v>7.71</v>
      </c>
      <c r="L12" s="79" t="n">
        <v>100</v>
      </c>
      <c r="M12" s="79" t="n">
        <v>0.07000000000000001</v>
      </c>
      <c r="N12" s="79" t="n">
        <v>4.52</v>
      </c>
      <c r="O12" s="79" t="n">
        <v>0.04</v>
      </c>
      <c r="P12" s="79" t="n">
        <v>3.76</v>
      </c>
      <c r="Q12" s="79" t="n">
        <v>0.06</v>
      </c>
      <c r="R12" s="79" t="n">
        <v>3.3</v>
      </c>
      <c r="S12" s="79" t="n">
        <v>0.03</v>
      </c>
      <c r="T12" s="79" t="n">
        <v>2.19</v>
      </c>
      <c r="U12" s="79" t="n">
        <v>0</v>
      </c>
      <c r="V12" s="79" t="n">
        <v>1.79</v>
      </c>
      <c r="W12" s="79" t="n">
        <v>0.04</v>
      </c>
      <c r="X12" s="79" t="n">
        <v>1.39</v>
      </c>
      <c r="Y12" s="79" t="n">
        <v>0.01</v>
      </c>
      <c r="Z12" s="79" t="n">
        <v>0.97</v>
      </c>
      <c r="AA12" s="79" t="n">
        <v>0.08</v>
      </c>
      <c r="AB12" s="79" t="n">
        <v>0.61</v>
      </c>
      <c r="AC12" s="79" t="n">
        <v>0.04</v>
      </c>
      <c r="AD12" s="79" t="n">
        <v>0.36</v>
      </c>
      <c r="AE12" s="79" t="n">
        <v>0.02</v>
      </c>
      <c r="AF12" s="79" t="n">
        <v>0.27</v>
      </c>
      <c r="AG12" s="79" t="n">
        <v>0.04</v>
      </c>
      <c r="AH12" s="79" t="n">
        <v>0.19</v>
      </c>
      <c r="AI12" s="79" t="n">
        <v>0</v>
      </c>
      <c r="AJ12" s="79" t="n">
        <v>0.34</v>
      </c>
      <c r="AK12" s="79" t="n">
        <v>0.04</v>
      </c>
      <c r="AL12" s="79" t="n">
        <v>0.4</v>
      </c>
      <c r="AM12" s="79" t="n">
        <v>0.03</v>
      </c>
      <c r="AN12" s="79" t="n">
        <v>0.42</v>
      </c>
      <c r="AO12" s="79" t="n">
        <v>0.04</v>
      </c>
      <c r="AP12" s="79" t="n">
        <v>0.41</v>
      </c>
      <c r="AQ12" s="79" t="n">
        <v>0</v>
      </c>
      <c r="AR12" s="79" t="n">
        <v>0.33</v>
      </c>
      <c r="AS12" s="79" t="n">
        <v>0.02</v>
      </c>
      <c r="AT12" s="79" t="n">
        <v>0.31</v>
      </c>
      <c r="AU12" s="79" t="n">
        <v>0.07000000000000001</v>
      </c>
      <c r="AV12" s="79" t="n">
        <v>0.19</v>
      </c>
      <c r="AW12" s="79" t="n">
        <v>0.08</v>
      </c>
      <c r="AX12" s="79" t="n">
        <v>0.19</v>
      </c>
      <c r="AY12" s="79" t="n">
        <v>0.02</v>
      </c>
      <c r="AZ12" s="79" t="n">
        <v>0.21</v>
      </c>
      <c r="BA12" s="79" t="n">
        <v>0.07000000000000001</v>
      </c>
      <c r="BB12" s="79" t="n">
        <v>0.19</v>
      </c>
      <c r="BC12" s="79" t="n">
        <v>0</v>
      </c>
      <c r="BD12" s="79" t="n">
        <v>0.22</v>
      </c>
      <c r="BE12" s="79" t="n">
        <v>0.07000000000000001</v>
      </c>
      <c r="BF12" s="79" t="n">
        <v>0.32</v>
      </c>
      <c r="BG12" s="79" t="n">
        <v>0.06</v>
      </c>
      <c r="BH12" s="79" t="n">
        <v>0.29</v>
      </c>
      <c r="BI12" s="79" t="n">
        <v>0.06</v>
      </c>
      <c r="BJ12" s="79" t="n">
        <v>0.27</v>
      </c>
      <c r="BK12" s="79" t="n">
        <v>0.04</v>
      </c>
      <c r="BL12" s="79" t="n">
        <v>0.22</v>
      </c>
      <c r="BM12" s="79" t="n">
        <v>0.07000000000000001</v>
      </c>
      <c r="BN12" s="79" t="n">
        <v>0.3</v>
      </c>
      <c r="BO12" s="79" t="n">
        <v>0.1</v>
      </c>
      <c r="BP12" s="79" t="n">
        <v>0.26</v>
      </c>
      <c r="BQ12" s="79" t="n">
        <v>0.15</v>
      </c>
      <c r="BR12" s="79" t="n">
        <v>0.27</v>
      </c>
      <c r="BS12" s="79" t="n">
        <v>0.05</v>
      </c>
      <c r="BT12" s="79" t="n">
        <v>0.26</v>
      </c>
      <c r="BU12" s="79" t="n">
        <v>0.04</v>
      </c>
      <c r="BV12" s="90" t="inlineStr">
        <is>
          <t>Scan_20260801_103515.pdf</t>
        </is>
      </c>
    </row>
    <row r="13" ht="15" customHeight="1" s="47">
      <c r="A13" s="54" t="inlineStr">
        <is>
          <t>NVC Toronto</t>
        </is>
      </c>
      <c r="B13" s="78" t="inlineStr">
        <is>
          <t>60 W</t>
        </is>
      </c>
      <c r="C13" s="78" t="inlineStr">
        <is>
          <t>Type 5</t>
        </is>
      </c>
      <c r="D13" s="79" t="n">
        <v>227.5</v>
      </c>
      <c r="E13" s="78" t="n">
        <v>4.32</v>
      </c>
      <c r="F13" s="79" t="n">
        <v>0.269</v>
      </c>
      <c r="G13" s="79" t="n">
        <v>60</v>
      </c>
      <c r="H13" s="79" t="n">
        <v>61.3</v>
      </c>
      <c r="I13" s="79" t="n">
        <v>-12.7</v>
      </c>
      <c r="J13" s="79" t="n">
        <v>0.978</v>
      </c>
      <c r="K13" s="79" t="n">
        <v>6.43</v>
      </c>
      <c r="L13" s="79" t="n">
        <v>100</v>
      </c>
      <c r="M13" s="79" t="n">
        <v>0.04</v>
      </c>
      <c r="N13" s="79" t="n">
        <v>3.3</v>
      </c>
      <c r="O13" s="79" t="n">
        <v>0.03</v>
      </c>
      <c r="P13" s="79" t="n">
        <v>0.77</v>
      </c>
      <c r="Q13" s="79" t="n">
        <v>0.01</v>
      </c>
      <c r="R13" s="79" t="n">
        <v>0.98</v>
      </c>
      <c r="S13" s="79" t="n">
        <v>0.04</v>
      </c>
      <c r="T13" s="79" t="n">
        <v>2.47</v>
      </c>
      <c r="U13" s="79" t="n">
        <v>0.05</v>
      </c>
      <c r="V13" s="79" t="n">
        <v>1.78</v>
      </c>
      <c r="W13" s="79" t="n">
        <v>0.01</v>
      </c>
      <c r="X13" s="79" t="n">
        <v>2.2</v>
      </c>
      <c r="Y13" s="79" t="n">
        <v>0.07000000000000001</v>
      </c>
      <c r="Z13" s="79" t="n">
        <v>1.85</v>
      </c>
      <c r="AA13" s="79" t="n">
        <v>0.04</v>
      </c>
      <c r="AB13" s="79" t="n">
        <v>1.61</v>
      </c>
      <c r="AC13" s="79" t="n">
        <v>0.04</v>
      </c>
      <c r="AD13" s="79" t="n">
        <v>1.28</v>
      </c>
      <c r="AE13" s="79" t="n">
        <v>0.01</v>
      </c>
      <c r="AF13" s="79" t="n">
        <v>1.06</v>
      </c>
      <c r="AG13" s="79" t="n">
        <v>0.05</v>
      </c>
      <c r="AH13" s="79" t="n">
        <v>0.9399999999999999</v>
      </c>
      <c r="AI13" s="79" t="n">
        <v>0.06</v>
      </c>
      <c r="AJ13" s="79" t="n">
        <v>0.75</v>
      </c>
      <c r="AK13" s="79" t="n">
        <v>0</v>
      </c>
      <c r="AL13" s="79" t="n">
        <v>0.5600000000000001</v>
      </c>
      <c r="AM13" s="79" t="n">
        <v>0.08</v>
      </c>
      <c r="AN13" s="79" t="n">
        <v>0.45</v>
      </c>
      <c r="AO13" s="79" t="n">
        <v>0.07000000000000001</v>
      </c>
      <c r="AP13" s="79" t="n">
        <v>0.45</v>
      </c>
      <c r="AQ13" s="79" t="n">
        <v>0.04</v>
      </c>
      <c r="AR13" s="79" t="n">
        <v>0.42</v>
      </c>
      <c r="AS13" s="79" t="n">
        <v>0.02</v>
      </c>
      <c r="AT13" s="79" t="n">
        <v>0.42</v>
      </c>
      <c r="AU13" s="79" t="n">
        <v>0.03</v>
      </c>
      <c r="AV13" s="79" t="n">
        <v>0.45</v>
      </c>
      <c r="AW13" s="79" t="n">
        <v>0.01</v>
      </c>
      <c r="AX13" s="79" t="n">
        <v>0.46</v>
      </c>
      <c r="AY13" s="79" t="n">
        <v>0.02</v>
      </c>
      <c r="AZ13" s="79" t="n">
        <v>0.54</v>
      </c>
      <c r="BA13" s="79" t="n">
        <v>0.04</v>
      </c>
      <c r="BB13" s="79" t="n">
        <v>0.42</v>
      </c>
      <c r="BC13" s="79" t="n">
        <v>0.05</v>
      </c>
      <c r="BD13" s="79" t="n">
        <v>0.51</v>
      </c>
      <c r="BE13" s="79" t="n">
        <v>0.01</v>
      </c>
      <c r="BF13" s="79" t="n">
        <v>0.53</v>
      </c>
      <c r="BG13" s="79" t="n">
        <v>0.03</v>
      </c>
      <c r="BH13" s="79" t="n">
        <v>0.48</v>
      </c>
      <c r="BI13" s="79" t="n">
        <v>0.06</v>
      </c>
      <c r="BJ13" s="79" t="n">
        <v>0.44</v>
      </c>
      <c r="BK13" s="79" t="n">
        <v>0.08</v>
      </c>
      <c r="BL13" s="79" t="n">
        <v>0.36</v>
      </c>
      <c r="BM13" s="79" t="n">
        <v>0.01</v>
      </c>
      <c r="BN13" s="79" t="n">
        <v>0.42</v>
      </c>
      <c r="BO13" s="79" t="n">
        <v>0.07000000000000001</v>
      </c>
      <c r="BP13" s="79" t="n">
        <v>0.34</v>
      </c>
      <c r="BQ13" s="79" t="n">
        <v>0.05</v>
      </c>
      <c r="BR13" s="79" t="n">
        <v>0.4</v>
      </c>
      <c r="BS13" s="79" t="n">
        <v>0.03</v>
      </c>
      <c r="BT13" s="79" t="n">
        <v>0.36</v>
      </c>
      <c r="BU13" s="79" t="n">
        <v>0.02</v>
      </c>
      <c r="BV13" s="90" t="inlineStr">
        <is>
          <t>Scan_20260801_111440.pdf</t>
        </is>
      </c>
    </row>
    <row r="14" ht="28.35" customHeight="1" s="47">
      <c r="A14" s="69" t="inlineStr">
        <is>
          <t>SNEP X04W110</t>
        </is>
      </c>
      <c r="B14" s="69" t="inlineStr">
        <is>
          <t>26 W</t>
        </is>
      </c>
      <c r="C14" s="69" t="inlineStr">
        <is>
          <t>Type 11 / APS 230 V</t>
        </is>
      </c>
      <c r="D14" s="70" t="n">
        <v>269.3</v>
      </c>
      <c r="E14" s="69" t="n">
        <v>17.76</v>
      </c>
      <c r="F14" s="70" t="n">
        <v>0.107</v>
      </c>
      <c r="G14" s="70" t="n">
        <v>25.48</v>
      </c>
      <c r="H14" s="70" t="n">
        <v>28.94</v>
      </c>
      <c r="I14" s="70" t="n">
        <v>-13.71</v>
      </c>
      <c r="J14" s="70" t="n">
        <v>0.88</v>
      </c>
      <c r="K14" s="70" t="n">
        <v>23.14</v>
      </c>
      <c r="L14" s="70" t="n">
        <v>100</v>
      </c>
      <c r="M14" s="70" t="n">
        <v>0.02</v>
      </c>
      <c r="N14" s="70" t="n">
        <v>20.43</v>
      </c>
      <c r="O14" s="70" t="n">
        <v>0.02</v>
      </c>
      <c r="P14" s="70" t="n">
        <v>6.56</v>
      </c>
      <c r="Q14" s="70" t="n">
        <v>0.01</v>
      </c>
      <c r="R14" s="70" t="n">
        <v>4.55</v>
      </c>
      <c r="S14" s="70" t="n">
        <v>0.02</v>
      </c>
      <c r="T14" s="70" t="n">
        <v>3.86</v>
      </c>
      <c r="U14" s="70" t="n">
        <v>0.02</v>
      </c>
      <c r="V14" s="70" t="n">
        <v>3.2</v>
      </c>
      <c r="W14" s="70" t="n">
        <v>0.02</v>
      </c>
      <c r="X14" s="70" t="n">
        <v>2.41</v>
      </c>
      <c r="Y14" s="70" t="n">
        <v>0</v>
      </c>
      <c r="Z14" s="70" t="n">
        <v>1.75</v>
      </c>
      <c r="AA14" s="70" t="n">
        <v>0.01</v>
      </c>
      <c r="AB14" s="70" t="n">
        <v>1.29</v>
      </c>
      <c r="AC14" s="70" t="n">
        <v>0.01</v>
      </c>
      <c r="AD14" s="70" t="n">
        <v>1.17</v>
      </c>
      <c r="AE14" s="70" t="n">
        <v>0.04</v>
      </c>
      <c r="AF14" s="70" t="n">
        <v>1.09</v>
      </c>
      <c r="AG14" s="70" t="n">
        <v>0</v>
      </c>
      <c r="AH14" s="70" t="n">
        <v>1.3</v>
      </c>
      <c r="AI14" s="70" t="n">
        <v>0.01</v>
      </c>
      <c r="AJ14" s="70" t="n">
        <v>1.22</v>
      </c>
      <c r="AK14" s="70" t="n">
        <v>0.03</v>
      </c>
      <c r="AL14" s="70" t="n">
        <v>1.26</v>
      </c>
      <c r="AM14" s="70" t="n">
        <v>0.01</v>
      </c>
      <c r="AN14" s="70" t="n">
        <v>1.04</v>
      </c>
      <c r="AO14" s="70" t="n">
        <v>0.02</v>
      </c>
      <c r="AP14" s="70" t="n">
        <v>0.84</v>
      </c>
      <c r="AQ14" s="70" t="n">
        <v>0.03</v>
      </c>
      <c r="AR14" s="70" t="n">
        <v>0.71</v>
      </c>
      <c r="AS14" s="70" t="n">
        <v>0.04</v>
      </c>
      <c r="AT14" s="70" t="n">
        <v>0.77</v>
      </c>
      <c r="AU14" s="70" t="n">
        <v>0.02</v>
      </c>
      <c r="AV14" s="70" t="n">
        <v>0.83</v>
      </c>
      <c r="AW14" s="70" t="n">
        <v>0.03</v>
      </c>
      <c r="AX14" s="70" t="n">
        <v>0.79</v>
      </c>
      <c r="AY14" s="70" t="n">
        <v>0.02</v>
      </c>
      <c r="AZ14" s="70" t="n">
        <v>0.75</v>
      </c>
      <c r="BA14" s="70" t="n">
        <v>0</v>
      </c>
      <c r="BB14" s="70" t="n">
        <v>0.7</v>
      </c>
      <c r="BC14" s="70" t="n">
        <v>0.04</v>
      </c>
      <c r="BD14" s="70" t="n">
        <v>0.96</v>
      </c>
      <c r="BE14" s="70" t="n">
        <v>0.03</v>
      </c>
      <c r="BF14" s="70" t="n">
        <v>0.53</v>
      </c>
      <c r="BG14" s="70" t="n">
        <v>0</v>
      </c>
      <c r="BH14" s="70" t="n">
        <v>0.5600000000000001</v>
      </c>
      <c r="BI14" s="70" t="n">
        <v>0.03</v>
      </c>
      <c r="BJ14" s="70" t="n">
        <v>0.37</v>
      </c>
      <c r="BK14" s="70" t="n">
        <v>0.04</v>
      </c>
      <c r="BL14" s="70" t="n">
        <v>0.51</v>
      </c>
      <c r="BM14" s="70" t="n">
        <v>0.07000000000000001</v>
      </c>
      <c r="BN14" s="70" t="n">
        <v>0.45</v>
      </c>
      <c r="BO14" s="70" t="n">
        <v>0.04</v>
      </c>
      <c r="BP14" s="70" t="n">
        <v>0.6899999999999999</v>
      </c>
      <c r="BQ14" s="70" t="n">
        <v>0.01</v>
      </c>
      <c r="BR14" s="70" t="n">
        <v>0.4</v>
      </c>
      <c r="BS14" s="70" t="n">
        <v>0.03</v>
      </c>
      <c r="BT14" s="70" t="n">
        <v>0.43</v>
      </c>
      <c r="BU14" s="70" t="n">
        <v>0.03</v>
      </c>
      <c r="BV14" s="91" t="inlineStr">
        <is>
          <t>Scan_20260801_112129.pdf</t>
        </is>
      </c>
    </row>
    <row r="15" ht="28.35" customHeight="1" s="47">
      <c r="A15" s="69" t="inlineStr">
        <is>
          <t>SNEP P04MA</t>
        </is>
      </c>
      <c r="B15" s="69" t="inlineStr">
        <is>
          <t>25 W</t>
        </is>
      </c>
      <c r="C15" s="69" t="inlineStr">
        <is>
          <t>Type 11 / APS 230 V</t>
        </is>
      </c>
      <c r="D15" s="70" t="n">
        <v>269.4</v>
      </c>
      <c r="E15" s="69" t="n">
        <v>17.76</v>
      </c>
      <c r="F15" s="70" t="n">
        <v>0.109</v>
      </c>
      <c r="G15" s="70" t="n">
        <v>26.38</v>
      </c>
      <c r="H15" s="70" t="n">
        <v>29.23</v>
      </c>
      <c r="I15" s="70" t="n">
        <v>-12.58</v>
      </c>
      <c r="J15" s="70" t="n">
        <v>0.902</v>
      </c>
      <c r="K15" s="70" t="n">
        <v>20.17</v>
      </c>
      <c r="L15" s="70" t="n">
        <v>100</v>
      </c>
      <c r="M15" s="70" t="n">
        <v>0.01</v>
      </c>
      <c r="N15" s="70" t="n">
        <v>16.68</v>
      </c>
      <c r="O15" s="70" t="n">
        <v>0</v>
      </c>
      <c r="P15" s="70" t="n">
        <v>7.27</v>
      </c>
      <c r="Q15" s="70" t="n">
        <v>0.01</v>
      </c>
      <c r="R15" s="70" t="n">
        <v>4.72</v>
      </c>
      <c r="S15" s="70" t="n">
        <v>0.02</v>
      </c>
      <c r="T15" s="70" t="n">
        <v>3.96</v>
      </c>
      <c r="U15" s="70" t="n">
        <v>0.01</v>
      </c>
      <c r="V15" s="70" t="n">
        <v>3.21</v>
      </c>
      <c r="W15" s="70" t="n">
        <v>0.02</v>
      </c>
      <c r="X15" s="70" t="n">
        <v>2.25</v>
      </c>
      <c r="Y15" s="70" t="n">
        <v>0.01</v>
      </c>
      <c r="Z15" s="70" t="n">
        <v>1.57</v>
      </c>
      <c r="AA15" s="70" t="n">
        <v>0</v>
      </c>
      <c r="AB15" s="70" t="n">
        <v>1.15</v>
      </c>
      <c r="AC15" s="70" t="n">
        <v>0.01</v>
      </c>
      <c r="AD15" s="70" t="n">
        <v>1.2</v>
      </c>
      <c r="AE15" s="70" t="n">
        <v>0</v>
      </c>
      <c r="AF15" s="70" t="n">
        <v>1.18</v>
      </c>
      <c r="AG15" s="70" t="n">
        <v>0.01</v>
      </c>
      <c r="AH15" s="70" t="n">
        <v>1.31</v>
      </c>
      <c r="AI15" s="70" t="n">
        <v>0.03</v>
      </c>
      <c r="AJ15" s="70" t="n">
        <v>1.18</v>
      </c>
      <c r="AK15" s="70" t="n">
        <v>0.04</v>
      </c>
      <c r="AL15" s="70" t="n">
        <v>1.16</v>
      </c>
      <c r="AM15" s="70" t="n">
        <v>0.02</v>
      </c>
      <c r="AN15" s="70" t="n">
        <v>0.92</v>
      </c>
      <c r="AO15" s="70" t="n">
        <v>0.03</v>
      </c>
      <c r="AP15" s="70" t="n">
        <v>0.74</v>
      </c>
      <c r="AQ15" s="70" t="n">
        <v>0.01</v>
      </c>
      <c r="AR15" s="70" t="n">
        <v>0.76</v>
      </c>
      <c r="AS15" s="70" t="n">
        <v>0.01</v>
      </c>
      <c r="AT15" s="70" t="n">
        <v>0.78</v>
      </c>
      <c r="AU15" s="70" t="n">
        <v>0.01</v>
      </c>
      <c r="AV15" s="70" t="n">
        <v>0.85</v>
      </c>
      <c r="AW15" s="70" t="n">
        <v>0.01</v>
      </c>
      <c r="AX15" s="70" t="n">
        <v>0.76</v>
      </c>
      <c r="AY15" s="70" t="n">
        <v>0.02</v>
      </c>
      <c r="AZ15" s="70" t="n">
        <v>0.67</v>
      </c>
      <c r="BA15" s="70" t="n">
        <v>0</v>
      </c>
      <c r="BB15" s="70" t="n">
        <v>0.6</v>
      </c>
      <c r="BC15" s="70" t="n">
        <v>0.02</v>
      </c>
      <c r="BD15" s="70" t="n">
        <v>0.92</v>
      </c>
      <c r="BE15" s="70" t="n">
        <v>0.05</v>
      </c>
      <c r="BF15" s="70" t="n">
        <v>0.5</v>
      </c>
      <c r="BG15" s="70" t="n">
        <v>0.01</v>
      </c>
      <c r="BH15" s="70" t="n">
        <v>0.59</v>
      </c>
      <c r="BI15" s="70" t="n">
        <v>0.02</v>
      </c>
      <c r="BJ15" s="70" t="n">
        <v>0.41</v>
      </c>
      <c r="BK15" s="70" t="n">
        <v>0.03</v>
      </c>
      <c r="BL15" s="70" t="n">
        <v>0.49</v>
      </c>
      <c r="BM15" s="70" t="n">
        <v>0.02</v>
      </c>
      <c r="BN15" s="70" t="n">
        <v>0.43</v>
      </c>
      <c r="BO15" s="70" t="n">
        <v>0.04</v>
      </c>
      <c r="BP15" s="70" t="n">
        <v>0.57</v>
      </c>
      <c r="BQ15" s="70" t="n">
        <v>0.01</v>
      </c>
      <c r="BR15" s="70" t="n">
        <v>0.48</v>
      </c>
      <c r="BS15" s="70" t="n">
        <v>0.03</v>
      </c>
      <c r="BT15" s="70" t="n">
        <v>0.5</v>
      </c>
      <c r="BU15" s="70" t="n">
        <v>0.02</v>
      </c>
      <c r="BV15" s="91" t="inlineStr">
        <is>
          <t>Scan_20260801_112932.pdf</t>
        </is>
      </c>
    </row>
    <row r="16" ht="41.75" customHeight="1" s="47">
      <c r="A16" s="69" t="inlineStr">
        <is>
          <t>Glamox I40</t>
        </is>
      </c>
      <c r="B16" s="69" t="inlineStr">
        <is>
          <t>38 W</t>
        </is>
      </c>
      <c r="C16" s="69" t="inlineStr">
        <is>
          <t>Type 11 / APS 230 V (epävakaa)</t>
        </is>
      </c>
      <c r="D16" s="70" t="n">
        <v>269.4</v>
      </c>
      <c r="E16" s="69" t="n">
        <v>17.76</v>
      </c>
      <c r="F16" s="70" t="n"/>
      <c r="G16" s="70" t="n"/>
      <c r="H16" s="70" t="n"/>
      <c r="I16" s="70" t="n"/>
      <c r="J16" s="70" t="n"/>
      <c r="K16" s="70" t="n"/>
      <c r="L16" s="70" t="n"/>
      <c r="M16" s="70" t="n"/>
      <c r="N16" s="70" t="n"/>
      <c r="O16" s="70" t="n"/>
      <c r="P16" s="70" t="n"/>
      <c r="Q16" s="70" t="n"/>
      <c r="R16" s="70" t="n"/>
      <c r="S16" s="70" t="n"/>
      <c r="T16" s="70" t="n"/>
      <c r="U16" s="70" t="n"/>
      <c r="V16" s="70" t="n"/>
      <c r="W16" s="70" t="n"/>
      <c r="X16" s="70" t="n"/>
      <c r="Y16" s="70" t="n"/>
      <c r="Z16" s="70" t="n"/>
      <c r="AA16" s="70" t="n"/>
      <c r="AB16" s="70" t="n"/>
      <c r="AC16" s="70" t="n"/>
      <c r="AD16" s="70" t="n"/>
      <c r="AE16" s="70" t="n"/>
      <c r="AF16" s="70" t="n"/>
      <c r="AG16" s="70" t="n"/>
      <c r="AH16" s="70" t="n"/>
      <c r="AI16" s="70" t="n"/>
      <c r="AJ16" s="70" t="n"/>
      <c r="AK16" s="70" t="n"/>
      <c r="AL16" s="70" t="n"/>
      <c r="AM16" s="70" t="n"/>
      <c r="AN16" s="70" t="n"/>
      <c r="AO16" s="70" t="n"/>
      <c r="AP16" s="70" t="n"/>
      <c r="AQ16" s="70" t="n"/>
      <c r="AR16" s="70" t="n"/>
      <c r="AS16" s="70" t="n"/>
      <c r="AT16" s="70" t="n"/>
      <c r="AU16" s="70" t="n"/>
      <c r="AV16" s="70" t="n"/>
      <c r="AW16" s="70" t="n"/>
      <c r="AX16" s="70" t="n"/>
      <c r="AY16" s="70" t="n"/>
      <c r="AZ16" s="70" t="n"/>
      <c r="BA16" s="70" t="n"/>
      <c r="BB16" s="70" t="n"/>
      <c r="BC16" s="70" t="n"/>
      <c r="BD16" s="70" t="n"/>
      <c r="BE16" s="70" t="n"/>
      <c r="BF16" s="70" t="n"/>
      <c r="BG16" s="70" t="n"/>
      <c r="BH16" s="70" t="n"/>
      <c r="BI16" s="70" t="n"/>
      <c r="BJ16" s="70" t="n"/>
      <c r="BK16" s="70" t="n"/>
      <c r="BL16" s="70" t="n"/>
      <c r="BM16" s="70" t="n"/>
      <c r="BN16" s="70" t="n"/>
      <c r="BO16" s="70" t="n"/>
      <c r="BP16" s="70" t="n"/>
      <c r="BQ16" s="70" t="n"/>
      <c r="BR16" s="70" t="n"/>
      <c r="BS16" s="70" t="n"/>
      <c r="BT16" s="70" t="n"/>
      <c r="BU16" s="70" t="n"/>
      <c r="BV16" s="91" t="inlineStr">
        <is>
          <t>Scan_20260801_113552.pdf; vilkkui, P vaihteli noin 20–37 W; epävakaa/vilkkuva toimintatila: eri sivut eivät kuvaa samaa vakaata spektriä, joten harmonisia ei koottu yhdeksi riviksi</t>
        </is>
      </c>
    </row>
    <row r="17" ht="28.35" customHeight="1" s="47">
      <c r="A17" s="69" t="inlineStr">
        <is>
          <t>Glamox I40</t>
        </is>
      </c>
      <c r="B17" s="69" t="inlineStr">
        <is>
          <t>38 W</t>
        </is>
      </c>
      <c r="C17" s="69" t="inlineStr">
        <is>
          <t>Type 11 / APS 226 V</t>
        </is>
      </c>
      <c r="D17" s="70" t="n">
        <v>264.6</v>
      </c>
      <c r="E17" s="69" t="n">
        <v>17.76</v>
      </c>
      <c r="F17" s="70" t="n">
        <v>0.151</v>
      </c>
      <c r="G17" s="70" t="n">
        <v>37.8</v>
      </c>
      <c r="H17" s="70" t="n">
        <v>39.97</v>
      </c>
      <c r="I17" s="70" t="n">
        <v>-12.96</v>
      </c>
      <c r="J17" s="70" t="n">
        <v>0.945</v>
      </c>
      <c r="K17" s="70" t="n">
        <v>23.07</v>
      </c>
      <c r="L17" s="70" t="n">
        <v>100</v>
      </c>
      <c r="M17" s="70" t="n">
        <v>0</v>
      </c>
      <c r="N17" s="70" t="n">
        <v>21.62</v>
      </c>
      <c r="O17" s="70" t="n">
        <v>0.01</v>
      </c>
      <c r="P17" s="70" t="n">
        <v>4.41</v>
      </c>
      <c r="Q17" s="70" t="n">
        <v>0.01</v>
      </c>
      <c r="R17" s="70" t="n">
        <v>2.92</v>
      </c>
      <c r="S17" s="70" t="n">
        <v>0.01</v>
      </c>
      <c r="T17" s="70" t="n">
        <v>1.91</v>
      </c>
      <c r="U17" s="70" t="n">
        <v>0.04</v>
      </c>
      <c r="V17" s="70" t="n">
        <v>2.64</v>
      </c>
      <c r="W17" s="70" t="n">
        <v>0.02</v>
      </c>
      <c r="X17" s="70" t="n">
        <v>2.47</v>
      </c>
      <c r="Y17" s="70" t="n">
        <v>0.01</v>
      </c>
      <c r="Z17" s="70" t="n">
        <v>1.81</v>
      </c>
      <c r="AA17" s="70" t="n">
        <v>0.01</v>
      </c>
      <c r="AB17" s="70" t="n">
        <v>1.8</v>
      </c>
      <c r="AC17" s="70" t="n">
        <v>0.01</v>
      </c>
      <c r="AD17" s="70" t="n">
        <v>1.35</v>
      </c>
      <c r="AE17" s="70" t="n">
        <v>0.02</v>
      </c>
      <c r="AF17" s="70" t="n">
        <v>1.2</v>
      </c>
      <c r="AG17" s="70" t="n">
        <v>0</v>
      </c>
      <c r="AH17" s="70" t="n">
        <v>1.36</v>
      </c>
      <c r="AI17" s="70" t="n">
        <v>0.02</v>
      </c>
      <c r="AJ17" s="70" t="n">
        <v>0.84</v>
      </c>
      <c r="AK17" s="70" t="n">
        <v>0.01</v>
      </c>
      <c r="AL17" s="70" t="n">
        <v>0.89</v>
      </c>
      <c r="AM17" s="70" t="n">
        <v>0</v>
      </c>
      <c r="AN17" s="70" t="n">
        <v>1</v>
      </c>
      <c r="AO17" s="70" t="n">
        <v>0.03</v>
      </c>
      <c r="AP17" s="70" t="n">
        <v>0.85</v>
      </c>
      <c r="AQ17" s="70" t="n">
        <v>0.01</v>
      </c>
      <c r="AR17" s="70" t="n">
        <v>0.48</v>
      </c>
      <c r="AS17" s="70" t="n">
        <v>0.01</v>
      </c>
      <c r="AT17" s="70" t="n">
        <v>0.29</v>
      </c>
      <c r="AU17" s="70" t="n">
        <v>0.02</v>
      </c>
      <c r="AV17" s="70" t="n">
        <v>0.36</v>
      </c>
      <c r="AW17" s="70" t="n">
        <v>0.03</v>
      </c>
      <c r="AX17" s="70" t="n">
        <v>0.62</v>
      </c>
      <c r="AY17" s="70" t="n">
        <v>0.01</v>
      </c>
      <c r="AZ17" s="70" t="n">
        <v>0.31</v>
      </c>
      <c r="BA17" s="70" t="n">
        <v>0.03</v>
      </c>
      <c r="BB17" s="70" t="n">
        <v>0.11</v>
      </c>
      <c r="BC17" s="70" t="n">
        <v>0.02</v>
      </c>
      <c r="BD17" s="70" t="n">
        <v>0.48</v>
      </c>
      <c r="BE17" s="70" t="n">
        <v>0.06</v>
      </c>
      <c r="BF17" s="70" t="n">
        <v>0.72</v>
      </c>
      <c r="BG17" s="70" t="n">
        <v>0.03</v>
      </c>
      <c r="BH17" s="70" t="n">
        <v>0.54</v>
      </c>
      <c r="BI17" s="70" t="n">
        <v>0.01</v>
      </c>
      <c r="BJ17" s="70" t="n">
        <v>0.37</v>
      </c>
      <c r="BK17" s="70" t="n">
        <v>0.03</v>
      </c>
      <c r="BL17" s="70" t="n">
        <v>0.14</v>
      </c>
      <c r="BM17" s="70" t="n">
        <v>0.06</v>
      </c>
      <c r="BN17" s="70" t="n">
        <v>0.25</v>
      </c>
      <c r="BO17" s="70" t="n">
        <v>0.03</v>
      </c>
      <c r="BP17" s="70" t="n">
        <v>0.3</v>
      </c>
      <c r="BQ17" s="70" t="n">
        <v>0.03</v>
      </c>
      <c r="BR17" s="70" t="n">
        <v>0.22</v>
      </c>
      <c r="BS17" s="70" t="n">
        <v>0.01</v>
      </c>
      <c r="BT17" s="70" t="n">
        <v>0.22</v>
      </c>
      <c r="BU17" s="70" t="n">
        <v>0</v>
      </c>
      <c r="BV17" s="91" t="inlineStr">
        <is>
          <t>Scan_20260801_114155.pdf</t>
        </is>
      </c>
    </row>
    <row r="18" ht="28.35" customHeight="1" s="47">
      <c r="A18" s="69" t="inlineStr">
        <is>
          <t>NVC Toronto</t>
        </is>
      </c>
      <c r="B18" s="69" t="inlineStr">
        <is>
          <t>38 W</t>
        </is>
      </c>
      <c r="C18" s="69" t="inlineStr">
        <is>
          <t>Type 11 / APS 230 V</t>
        </is>
      </c>
      <c r="D18" s="70" t="n">
        <v>269.3</v>
      </c>
      <c r="E18" s="69" t="n">
        <v>17.76</v>
      </c>
      <c r="F18" s="70" t="n">
        <v>0.151</v>
      </c>
      <c r="G18" s="70" t="n">
        <v>36.95</v>
      </c>
      <c r="H18" s="70" t="n">
        <v>40.54</v>
      </c>
      <c r="I18" s="70" t="n">
        <v>-16.68</v>
      </c>
      <c r="J18" s="70" t="n">
        <v>0.911</v>
      </c>
      <c r="K18" s="70" t="n">
        <v>25.26</v>
      </c>
      <c r="L18" s="70" t="n">
        <v>100</v>
      </c>
      <c r="M18" s="70" t="n">
        <v>0.01</v>
      </c>
      <c r="N18" s="70" t="n">
        <v>20.68</v>
      </c>
      <c r="O18" s="70" t="n">
        <v>0</v>
      </c>
      <c r="P18" s="70" t="n">
        <v>8.4</v>
      </c>
      <c r="Q18" s="70" t="n">
        <v>0</v>
      </c>
      <c r="R18" s="70" t="n">
        <v>6.76</v>
      </c>
      <c r="S18" s="70" t="n">
        <v>0.01</v>
      </c>
      <c r="T18" s="70" t="n">
        <v>5.14</v>
      </c>
      <c r="U18" s="70" t="n">
        <v>0.02</v>
      </c>
      <c r="V18" s="70" t="n">
        <v>3.61</v>
      </c>
      <c r="W18" s="70" t="n">
        <v>0.01</v>
      </c>
      <c r="X18" s="70" t="n">
        <v>2.36</v>
      </c>
      <c r="Y18" s="70" t="n">
        <v>0</v>
      </c>
      <c r="Z18" s="70" t="n">
        <v>1.93</v>
      </c>
      <c r="AA18" s="70" t="n">
        <v>0</v>
      </c>
      <c r="AB18" s="70" t="n">
        <v>2.1</v>
      </c>
      <c r="AC18" s="70" t="n">
        <v>0.01</v>
      </c>
      <c r="AD18" s="70" t="n">
        <v>2.19</v>
      </c>
      <c r="AE18" s="70" t="n">
        <v>0.01</v>
      </c>
      <c r="AF18" s="70" t="n">
        <v>1.61</v>
      </c>
      <c r="AG18" s="70" t="n">
        <v>0</v>
      </c>
      <c r="AH18" s="70" t="n">
        <v>1.38</v>
      </c>
      <c r="AI18" s="70" t="n">
        <v>0.01</v>
      </c>
      <c r="AJ18" s="70" t="n">
        <v>1.41</v>
      </c>
      <c r="AK18" s="70" t="n">
        <v>0.01</v>
      </c>
      <c r="AL18" s="70" t="n">
        <v>1.42</v>
      </c>
      <c r="AM18" s="70" t="n">
        <v>0.02</v>
      </c>
      <c r="AN18" s="70" t="n">
        <v>1.21</v>
      </c>
      <c r="AO18" s="70" t="n">
        <v>0</v>
      </c>
      <c r="AP18" s="70" t="n">
        <v>0.87</v>
      </c>
      <c r="AQ18" s="70" t="n">
        <v>0</v>
      </c>
      <c r="AR18" s="70" t="n">
        <v>0.62</v>
      </c>
      <c r="AS18" s="70" t="n">
        <v>0.03</v>
      </c>
      <c r="AT18" s="70" t="n">
        <v>1.21</v>
      </c>
      <c r="AU18" s="70" t="n">
        <v>0.02</v>
      </c>
      <c r="AV18" s="70" t="n">
        <v>1.74</v>
      </c>
      <c r="AW18" s="70" t="n">
        <v>0.04</v>
      </c>
      <c r="AX18" s="70" t="n">
        <v>1.48</v>
      </c>
      <c r="AY18" s="70" t="n">
        <v>0.01</v>
      </c>
      <c r="AZ18" s="70" t="n">
        <v>0.8100000000000001</v>
      </c>
      <c r="BA18" s="70" t="n">
        <v>0.01</v>
      </c>
      <c r="BB18" s="70" t="n">
        <v>0.64</v>
      </c>
      <c r="BC18" s="70" t="n">
        <v>0.05</v>
      </c>
      <c r="BD18" s="70" t="n">
        <v>1.22</v>
      </c>
      <c r="BE18" s="70" t="n">
        <v>0.03</v>
      </c>
      <c r="BF18" s="70" t="n">
        <v>0.77</v>
      </c>
      <c r="BG18" s="70" t="n">
        <v>0.04</v>
      </c>
      <c r="BH18" s="70" t="n">
        <v>0.88</v>
      </c>
      <c r="BI18" s="70" t="n">
        <v>0.01</v>
      </c>
      <c r="BJ18" s="70" t="n">
        <v>0.57</v>
      </c>
      <c r="BK18" s="70" t="n">
        <v>0.01</v>
      </c>
      <c r="BL18" s="70" t="n">
        <v>1.12</v>
      </c>
      <c r="BM18" s="70" t="n">
        <v>0.04</v>
      </c>
      <c r="BN18" s="70" t="n">
        <v>1.51</v>
      </c>
      <c r="BO18" s="70" t="n">
        <v>0.06</v>
      </c>
      <c r="BP18" s="70" t="n">
        <v>1.65</v>
      </c>
      <c r="BQ18" s="70" t="n">
        <v>0.03</v>
      </c>
      <c r="BR18" s="70" t="n">
        <v>0.78</v>
      </c>
      <c r="BS18" s="70" t="n">
        <v>0.04</v>
      </c>
      <c r="BT18" s="70" t="n">
        <v>0.8100000000000001</v>
      </c>
      <c r="BU18" s="70" t="n">
        <v>0.05</v>
      </c>
      <c r="BV18" s="91" t="inlineStr">
        <is>
          <t>Scan_20260801_114834.pdf</t>
        </is>
      </c>
    </row>
    <row r="19" ht="28.35" customHeight="1" s="47">
      <c r="A19" s="69" t="inlineStr">
        <is>
          <t>NVC Toronto</t>
        </is>
      </c>
      <c r="B19" s="69" t="inlineStr">
        <is>
          <t>60 W</t>
        </is>
      </c>
      <c r="C19" s="69" t="inlineStr">
        <is>
          <t>Type 11 / APS 230 V</t>
        </is>
      </c>
      <c r="D19" s="70" t="n">
        <v>269.3</v>
      </c>
      <c r="E19" s="69" t="n">
        <v>17.76</v>
      </c>
      <c r="F19" s="70" t="n">
        <v>0.233</v>
      </c>
      <c r="G19" s="70" t="n">
        <v>60.2</v>
      </c>
      <c r="H19" s="70" t="n">
        <v>62.8</v>
      </c>
      <c r="I19" s="70" t="n">
        <v>-17.7</v>
      </c>
      <c r="J19" s="70" t="n">
        <v>0.959</v>
      </c>
      <c r="K19" s="70" t="n">
        <v>21.26</v>
      </c>
      <c r="L19" s="70" t="n"/>
      <c r="M19" s="70" t="n"/>
      <c r="N19" s="70" t="n"/>
      <c r="O19" s="70" t="n"/>
      <c r="P19" s="70" t="n"/>
      <c r="Q19" s="70" t="n"/>
      <c r="R19" s="70" t="n"/>
      <c r="S19" s="70" t="n"/>
      <c r="T19" s="70" t="n"/>
      <c r="U19" s="70" t="n"/>
      <c r="V19" s="70" t="n"/>
      <c r="W19" s="70" t="n"/>
      <c r="X19" s="70" t="n"/>
      <c r="Y19" s="70" t="n"/>
      <c r="Z19" s="70" t="n"/>
      <c r="AA19" s="70" t="n"/>
      <c r="AB19" s="70" t="n"/>
      <c r="AC19" s="70" t="n"/>
      <c r="AD19" s="70" t="n"/>
      <c r="AE19" s="70" t="n"/>
      <c r="AF19" s="70" t="n"/>
      <c r="AG19" s="70" t="n"/>
      <c r="AH19" s="70" t="n"/>
      <c r="AI19" s="70" t="n"/>
      <c r="AJ19" s="70" t="n"/>
      <c r="AK19" s="70" t="n"/>
      <c r="AL19" s="70" t="n"/>
      <c r="AM19" s="70" t="n"/>
      <c r="AN19" s="70" t="n"/>
      <c r="AO19" s="70" t="n"/>
      <c r="AP19" s="70" t="n"/>
      <c r="AQ19" s="70" t="n"/>
      <c r="AR19" s="70" t="n"/>
      <c r="AS19" s="70" t="n"/>
      <c r="AT19" s="70" t="n"/>
      <c r="AU19" s="70" t="n"/>
      <c r="AV19" s="70" t="n"/>
      <c r="AW19" s="70" t="n"/>
      <c r="AX19" s="70" t="n"/>
      <c r="AY19" s="70" t="n"/>
      <c r="AZ19" s="70" t="n"/>
      <c r="BA19" s="70" t="n"/>
      <c r="BB19" s="70" t="n"/>
      <c r="BC19" s="70" t="n"/>
      <c r="BD19" s="70" t="n"/>
      <c r="BE19" s="70" t="n"/>
      <c r="BF19" s="70" t="n"/>
      <c r="BG19" s="70" t="n"/>
      <c r="BH19" s="70" t="n"/>
      <c r="BI19" s="70" t="n"/>
      <c r="BJ19" s="70" t="n"/>
      <c r="BK19" s="70" t="n"/>
      <c r="BL19" s="70" t="n"/>
      <c r="BM19" s="70" t="n"/>
      <c r="BN19" s="70" t="n"/>
      <c r="BO19" s="70" t="n"/>
      <c r="BP19" s="70" t="n"/>
      <c r="BQ19" s="70" t="n"/>
      <c r="BR19" s="70" t="n"/>
      <c r="BS19" s="70" t="n"/>
      <c r="BT19" s="70" t="n"/>
      <c r="BU19" s="70" t="n"/>
      <c r="BV19" s="91" t="inlineStr">
        <is>
          <t>Scan_20260801_115324.pdf; yksittäiset harmoniset epäluotettavia mittarin resoluution vuoksi; yksittäisten harmonisten prosenttinäyttö oli mittausalueella epäluotettava, joten arvot jätettiin tyhjiksi</t>
        </is>
      </c>
    </row>
    <row r="21">
      <c r="A21" s="92" t="inlineStr">
        <is>
          <t>Huomio harmonisista</t>
        </is>
      </c>
    </row>
    <row r="22">
      <c r="A22" s="93" t="inlineStr">
        <is>
          <t>Tyhjät solut tarkoittavat, ettei kyseisen harmonisen luotettavaa arvoa ollut tallennetussa mittauskuvassa. Epävakaasta Glamox Type 11 / APS 230 V -mittauksesta ei muodostettu yhtä spektririviä, koska arvot muuttuivat vilkkumisen aikana. NVC 60 W Type 11 -mittauksessa yksittäisten harmonisten näyttö oli mittarin resoluution vuoksi epäluotettava.</t>
        </is>
      </c>
    </row>
    <row r="23"/>
    <row r="24"/>
  </sheetData>
  <autoFilter ref="A3:BV19"/>
  <mergeCells count="2">
    <mergeCell ref="A22:BV24"/>
    <mergeCell ref="A1:Q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H14"/>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1" zeroHeight="0" outlineLevelRow="0"/>
  <cols>
    <col width="28" customWidth="1" style="46" min="1" max="1"/>
    <col width="110" customWidth="1" style="46" min="2" max="2"/>
    <col width="18" customWidth="1" style="46" min="3" max="8"/>
  </cols>
  <sheetData>
    <row r="1" ht="18.55" customHeight="1" s="47">
      <c r="A1" s="76" t="inlineStr">
        <is>
          <t>Keskeiset huomiot ja tulkinnan rajaukset</t>
        </is>
      </c>
    </row>
    <row r="3" ht="42" customHeight="1" s="47">
      <c r="A3" s="49" t="inlineStr">
        <is>
          <t>1. Pätöteho</t>
        </is>
      </c>
      <c r="B3" s="78" t="inlineStr">
        <is>
          <t>Kaikkien valaisimien ottama pätöteho pysyi Type 5 -syötöllä lähes samana kuin puhtaalla siniaallolla. Mitattu ero oli 0,00–0,16 W/valaisin.</t>
        </is>
      </c>
    </row>
    <row r="4" ht="42" customHeight="1" s="47">
      <c r="A4" s="49" t="inlineStr">
        <is>
          <t>2. Suora energiakustannus</t>
        </is>
      </c>
      <c r="B4" s="78" t="inlineStr">
        <is>
          <t>500 valaisimen jatkuvalla 8760 h/v käytöllä ja 0,10 €/kWh hinnalla mitattu ero vastaa noin 0–70 €/vuosi mallista riippuen. Tyypillisemmällä 4000 h/v käyttöajalla vaikutus olisi vielä alle puolet tästä.</t>
        </is>
      </c>
    </row>
    <row r="5" ht="42" customHeight="1" s="47">
      <c r="A5" s="49" t="inlineStr">
        <is>
          <t>3. Harmoniat</t>
        </is>
      </c>
      <c r="B5" s="78" t="inlineStr">
        <is>
          <t>Type 5 ei vaikuttanut kaikkiin ajureihin samalla tavalla. Glamoxin ITHD kasvoi 6,5 %:sta 12,8 %:iin, kun taas NVC 38 W:n ITHD pieneni 11,9 %:sta 9,8 %:iin.</t>
        </is>
      </c>
    </row>
    <row r="6" ht="42" customHeight="1" s="47">
      <c r="A6" s="49" t="inlineStr">
        <is>
          <t>4. Tehokerroin</t>
        </is>
      </c>
      <c r="B6" s="78" t="inlineStr">
        <is>
          <t>PF muuttui Type 5 -testissä kaikilla valaisimilla vain vähän. Paras Type 5 -tulos oli NVC Toronto 60 W: PF 0,978 ja ITHD 6,43 %.</t>
        </is>
      </c>
    </row>
    <row r="7" ht="42" customHeight="1" s="47">
      <c r="A7" s="49" t="inlineStr">
        <is>
          <t>5. Kuormitusaste</t>
        </is>
      </c>
      <c r="B7" s="78" t="inlineStr">
        <is>
          <t>NVC:n säädettävä liitäntälaite toimi sähkönlaadun kannalta paremmin 60 W kuin 38 W asetuksella sekä puhtaalla että Type 5 -syötöllä.</t>
        </is>
      </c>
    </row>
    <row r="8" ht="42" customHeight="1" s="47">
      <c r="A8" s="49" t="inlineStr">
        <is>
          <t>6. Energiansäästön tulkinta</t>
        </is>
      </c>
      <c r="B8" s="78" t="inlineStr">
        <is>
          <t>Mittari mittasi valaisimen ottaman pätötehon. Vertailu ei suoraan mittaa kaapeleiden, muuntajien tai nollajohtimien harmonisia lisähäviöitä. Siksi verkon kokonaisenergiasäästöä ei voi johtaa pelkästä valaisimen W-lukemasta.</t>
        </is>
      </c>
    </row>
    <row r="9" ht="42" customHeight="1" s="47">
      <c r="A9" s="49" t="inlineStr">
        <is>
          <t>7. Standardinäkökulma</t>
        </is>
      </c>
      <c r="B9" s="78" t="inlineStr">
        <is>
          <t>Tulokset ovat vertailevia laboratoriomittauksia eivätkä yksin osoita IEC/SFS-EN 61000-3-2 -standardin mukaista vaatimustenmukaisuutta.</t>
        </is>
      </c>
    </row>
    <row r="10" ht="42" customHeight="1" s="47">
      <c r="A10" s="49" t="inlineStr">
        <is>
          <t>8. Suositus blogiin</t>
        </is>
      </c>
      <c r="B10" s="78" t="inlineStr">
        <is>
          <t>Korosta, että parempi sähkönlaatu on ennen kaikkea kapasiteetti-, häviö-, käyttövarmuus- ja yhteensopivuuskysymys. Näissä mittauksissa suora energiansäästö jäi hyvin pieneksi.</t>
        </is>
      </c>
    </row>
    <row r="11" ht="45" customHeight="1" s="47">
      <c r="A11" s="80" t="inlineStr">
        <is>
          <t>9. Type 11 -ääriesimerkki</t>
        </is>
      </c>
      <c r="B11" s="81" t="inlineStr">
        <is>
          <t>APS-7050:n Type 11 -aaltomuodolla 230 V asetus tuotti noin 269 V RMS ja 17,76 % UTHD:n. Siksi testi sisältää samanaikaisesti voimakkaan särön ja ylijännitteen.</t>
        </is>
      </c>
    </row>
    <row r="12" ht="45" customHeight="1" s="47">
      <c r="A12" s="80" t="inlineStr">
        <is>
          <t>10. Type 11:n energiavaikutus</t>
        </is>
      </c>
      <c r="B12" s="81" t="inlineStr">
        <is>
          <t>Vakaina toimineilla valaisimilla pätötehon muutos oli pieni. 500 valaisimen jatkuvassa käytössä laskennallinen kustannusvaikutus oli noin −245…+149 €/vuosi. Negatiivinen arvo tarkoittaa mitatun pätötehon pienenemistä, ei todistettua energiansäästötoimenpidettä.</t>
        </is>
      </c>
    </row>
    <row r="13" ht="45" customHeight="1" s="47">
      <c r="A13" s="80" t="inlineStr">
        <is>
          <t>11. Glamoxin vilkkuminen</t>
        </is>
      </c>
      <c r="B13" s="81" t="inlineStr">
        <is>
          <t>Glamox I40 vilkkui Type 11 -testissä APS-asetuksella 230 V. Asetuksella 226 V todellinen RMS oli noin 264,6 V ja toiminta vakautui. Tämä osoittaa kynnysmäisen toimintavarmuusilmiön.</t>
        </is>
      </c>
    </row>
    <row r="14" ht="45" customHeight="1" s="47">
      <c r="A14" s="80" t="inlineStr">
        <is>
          <t>12. Type 11:n rajaus</t>
        </is>
      </c>
      <c r="B14" s="81" t="inlineStr">
        <is>
          <t>Type 11 -tulosta ei pidä käyttää suorana arviona normaalin 230 V verkon sähkönlaadun parantamisen energiansäästöstä. Testi on ennen kaikkea ajurien sietokyvyn ja toimintavarmuuden äärikoe.</t>
        </is>
      </c>
    </row>
  </sheetData>
  <mergeCells count="9">
    <mergeCell ref="B8:H8"/>
    <mergeCell ref="B9:H9"/>
    <mergeCell ref="B4:H4"/>
    <mergeCell ref="B6:H6"/>
    <mergeCell ref="B7:H7"/>
    <mergeCell ref="A1:H1"/>
    <mergeCell ref="B10:H10"/>
    <mergeCell ref="B3:H3"/>
    <mergeCell ref="B5:H5"/>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N21"/>
  <sheetViews>
    <sheetView showFormulas="0" showGridLines="0" showRowColHeaders="1" showZeros="1" rightToLeft="0" tabSelected="0" showOutlineSymbols="1" defaultGridColor="1"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baseColWidth="8" defaultColWidth="8.6796875" defaultRowHeight="15" customHeight="1" zeroHeight="0" outlineLevelRow="0"/>
  <cols>
    <col width="20" customWidth="1" style="46" min="1" max="1"/>
    <col width="10" customWidth="1" style="46" min="2" max="2"/>
    <col width="14" customWidth="1" style="46" min="3" max="6"/>
    <col width="12" customWidth="1" style="46" min="7" max="8"/>
    <col width="15" customWidth="1" style="46" min="9" max="9"/>
    <col width="18" customWidth="1" style="46" min="10" max="11"/>
    <col width="16" customWidth="1" style="46" min="12" max="12"/>
    <col width="24" customWidth="1" style="46" min="13" max="13"/>
    <col width="46" customWidth="1" style="46" min="14" max="14"/>
  </cols>
  <sheetData>
    <row r="1" ht="18.55" customHeight="1" s="47">
      <c r="A1" s="82" t="inlineStr">
        <is>
          <t>Type 11 – äärimmäinen rasitustesti</t>
        </is>
      </c>
    </row>
    <row r="3" ht="15" customHeight="1" s="47">
      <c r="A3" s="83" t="inlineStr">
        <is>
          <t>Laskennan oletukset (linkitetty Yhteenveto-välilehdeltä)</t>
        </is>
      </c>
    </row>
    <row r="4" ht="15" customHeight="1" s="47">
      <c r="A4" s="46" t="inlineStr">
        <is>
          <t>Valaisimien määrä (kpl)</t>
        </is>
      </c>
      <c r="B4" s="84">
        <f>Yhteenveto!B4</f>
        <v/>
      </c>
    </row>
    <row r="5" ht="15" customHeight="1" s="47">
      <c r="A5" s="46" t="inlineStr">
        <is>
          <t>Käyttöaika (h/v)</t>
        </is>
      </c>
      <c r="B5" s="84">
        <f>Yhteenveto!B5</f>
        <v/>
      </c>
    </row>
    <row r="6" ht="15" customHeight="1" s="47">
      <c r="A6" s="46" t="inlineStr">
        <is>
          <t>Sähkön hinta (€/kWh)</t>
        </is>
      </c>
      <c r="B6" s="85">
        <f>Yhteenveto!B6</f>
        <v/>
      </c>
    </row>
    <row r="8" ht="28.35" customHeight="1" s="47">
      <c r="A8" s="63" t="inlineStr">
        <is>
          <t>Valaisin</t>
        </is>
      </c>
      <c r="B8" s="63" t="inlineStr">
        <is>
          <t>Asetus</t>
        </is>
      </c>
      <c r="C8" s="63" t="inlineStr">
        <is>
          <t>APS-asetus (V)</t>
        </is>
      </c>
      <c r="D8" s="63" t="inlineStr">
        <is>
          <t>U RMS (V)</t>
        </is>
      </c>
      <c r="E8" s="63" t="inlineStr">
        <is>
          <t>P puhdas (W)</t>
        </is>
      </c>
      <c r="F8" s="63" t="inlineStr">
        <is>
          <t>P Type 11 (W)</t>
        </is>
      </c>
      <c r="G8" s="63" t="inlineStr">
        <is>
          <t>ΔP (W)</t>
        </is>
      </c>
      <c r="H8" s="63" t="inlineStr">
        <is>
          <t>PF Type 11</t>
        </is>
      </c>
      <c r="I8" s="63" t="inlineStr">
        <is>
          <t>ITHD Type 11 (%)</t>
        </is>
      </c>
      <c r="J8" s="63" t="inlineStr">
        <is>
          <t>Energiaero (kWh/v)</t>
        </is>
      </c>
      <c r="K8" s="63" t="inlineStr">
        <is>
          <t>Kustannusero (€/v)</t>
        </is>
      </c>
      <c r="L8" s="63" t="inlineStr">
        <is>
          <t>Toiminta</t>
        </is>
      </c>
      <c r="M8" s="63" t="inlineStr">
        <is>
          <t>Rajaus</t>
        </is>
      </c>
      <c r="N8" s="63" t="inlineStr">
        <is>
          <t>Huomio</t>
        </is>
      </c>
    </row>
    <row r="9" ht="28.35" customHeight="1" s="47">
      <c r="A9" s="78" t="inlineStr">
        <is>
          <t>SNEP X04W110</t>
        </is>
      </c>
      <c r="B9" s="78" t="inlineStr">
        <is>
          <t>26 W</t>
        </is>
      </c>
      <c r="C9" s="79" t="n">
        <v>230</v>
      </c>
      <c r="D9" s="79" t="n">
        <v>269.3</v>
      </c>
      <c r="E9" s="79" t="n">
        <v>25.14</v>
      </c>
      <c r="F9" s="79" t="n">
        <v>25.48</v>
      </c>
      <c r="G9" s="79">
        <f>F9-E9</f>
        <v/>
      </c>
      <c r="H9" s="86" t="n">
        <v>0.88</v>
      </c>
      <c r="I9" s="79" t="n">
        <v>23.14</v>
      </c>
      <c r="J9" s="87">
        <f>G9*$B$4*$B$5/1000</f>
        <v/>
      </c>
      <c r="K9" s="88">
        <f>J9*$B$6</f>
        <v/>
      </c>
      <c r="L9" s="78" t="inlineStr">
        <is>
          <t>Vakaa</t>
        </is>
      </c>
      <c r="M9" s="78" t="inlineStr">
        <is>
          <t>Ei: sekä särö että ylijännite</t>
        </is>
      </c>
      <c r="N9" s="78" t="inlineStr">
        <is>
          <t>Pätöteho muuttui vähän, mutta PF heikkeni ja ITHD yli kaksinkertaistui.</t>
        </is>
      </c>
    </row>
    <row r="10" ht="15" customHeight="1" s="47">
      <c r="A10" s="78" t="inlineStr">
        <is>
          <t>SNEP P04MA</t>
        </is>
      </c>
      <c r="B10" s="78" t="inlineStr">
        <is>
          <t>25 W</t>
        </is>
      </c>
      <c r="C10" s="79" t="n">
        <v>230</v>
      </c>
      <c r="D10" s="79" t="n">
        <v>269.4</v>
      </c>
      <c r="E10" s="79" t="n">
        <v>26.25</v>
      </c>
      <c r="F10" s="79" t="n">
        <v>26.38</v>
      </c>
      <c r="G10" s="79">
        <f>F10-E10</f>
        <v/>
      </c>
      <c r="H10" s="86" t="n">
        <v>0.902</v>
      </c>
      <c r="I10" s="79" t="n">
        <v>20.17</v>
      </c>
      <c r="J10" s="87">
        <f>G10*$B$4*$B$5/1000</f>
        <v/>
      </c>
      <c r="K10" s="88">
        <f>J10*$B$6</f>
        <v/>
      </c>
      <c r="L10" s="78" t="inlineStr">
        <is>
          <t>Vakaa</t>
        </is>
      </c>
      <c r="M10" s="78" t="inlineStr">
        <is>
          <t>Ei: sekä särö että ylijännite</t>
        </is>
      </c>
      <c r="N10" s="78" t="inlineStr">
        <is>
          <t>Pätöteho lähes vakio; sähkönlaatu heikkeni selvästi.</t>
        </is>
      </c>
    </row>
    <row r="11" ht="28.35" customHeight="1" s="47">
      <c r="A11" s="78" t="inlineStr">
        <is>
          <t>Glamox I40</t>
        </is>
      </c>
      <c r="B11" s="78" t="inlineStr">
        <is>
          <t>38 W</t>
        </is>
      </c>
      <c r="C11" s="79" t="n">
        <v>230</v>
      </c>
      <c r="D11" s="79" t="n">
        <v>269.4</v>
      </c>
      <c r="E11" s="79" t="n">
        <v>37.82</v>
      </c>
      <c r="F11" s="79" t="n"/>
      <c r="G11" s="79" t="n"/>
      <c r="H11" s="86" t="n"/>
      <c r="I11" s="79" t="n"/>
      <c r="J11" s="87" t="n"/>
      <c r="K11" s="88" t="n"/>
      <c r="L11" s="78" t="inlineStr">
        <is>
          <t>Vilkkuu / epävakaa</t>
        </is>
      </c>
      <c r="M11" s="78" t="inlineStr">
        <is>
          <t>Ei: epävakaa ja yli nimellisalueen</t>
        </is>
      </c>
      <c r="N11" s="78" t="inlineStr">
        <is>
          <t>Teho vaihteli noin 20–37 W; tulosta ei käytetä energialaskentaan.</t>
        </is>
      </c>
    </row>
    <row r="12" ht="28.35" customHeight="1" s="47">
      <c r="A12" s="78" t="inlineStr">
        <is>
          <t>Glamox I40</t>
        </is>
      </c>
      <c r="B12" s="78" t="inlineStr">
        <is>
          <t>38 W</t>
        </is>
      </c>
      <c r="C12" s="79" t="n">
        <v>226</v>
      </c>
      <c r="D12" s="79" t="n">
        <v>264.6</v>
      </c>
      <c r="E12" s="79" t="n">
        <v>37.82</v>
      </c>
      <c r="F12" s="79" t="n">
        <v>37.8</v>
      </c>
      <c r="G12" s="79">
        <f>F12-E12</f>
        <v/>
      </c>
      <c r="H12" s="86" t="n">
        <v>0.945</v>
      </c>
      <c r="I12" s="79" t="n">
        <v>23.07</v>
      </c>
      <c r="J12" s="87">
        <f>G12*$B$4*$B$5/1000</f>
        <v/>
      </c>
      <c r="K12" s="88">
        <f>J12*$B$6</f>
        <v/>
      </c>
      <c r="L12" s="78" t="inlineStr">
        <is>
          <t>Vakaa</t>
        </is>
      </c>
      <c r="M12" s="78" t="inlineStr">
        <is>
          <t>Ei: APS-asetus ja U RMS poikkeavat</t>
        </is>
      </c>
      <c r="N12" s="78" t="inlineStr">
        <is>
          <t>Vilkuttaminen loppui jo noin 4,8 V pienemmällä todellisella RMS-jännitteellä.</t>
        </is>
      </c>
    </row>
    <row r="13" ht="15" customHeight="1" s="47">
      <c r="A13" s="78" t="inlineStr">
        <is>
          <t>NVC Toronto</t>
        </is>
      </c>
      <c r="B13" s="78" t="inlineStr">
        <is>
          <t>38 W</t>
        </is>
      </c>
      <c r="C13" s="79" t="n">
        <v>230</v>
      </c>
      <c r="D13" s="79" t="n">
        <v>269.3</v>
      </c>
      <c r="E13" s="79" t="n">
        <v>37.51</v>
      </c>
      <c r="F13" s="79" t="n">
        <v>36.95</v>
      </c>
      <c r="G13" s="79">
        <f>F13-E13</f>
        <v/>
      </c>
      <c r="H13" s="86" t="n">
        <v>0.911</v>
      </c>
      <c r="I13" s="79" t="n">
        <v>25.26</v>
      </c>
      <c r="J13" s="87">
        <f>G13*$B$4*$B$5/1000</f>
        <v/>
      </c>
      <c r="K13" s="88">
        <f>J13*$B$6</f>
        <v/>
      </c>
      <c r="L13" s="78" t="inlineStr">
        <is>
          <t>Vakaa</t>
        </is>
      </c>
      <c r="M13" s="78" t="inlineStr">
        <is>
          <t>Ei: sekä särö että ylijännite</t>
        </is>
      </c>
      <c r="N13" s="78" t="inlineStr">
        <is>
          <t>Toiminta vakaa, mutta PF ja ITHD heikkenivät.</t>
        </is>
      </c>
    </row>
    <row r="14" ht="28.35" customHeight="1" s="47">
      <c r="A14" s="78" t="inlineStr">
        <is>
          <t>NVC Toronto</t>
        </is>
      </c>
      <c r="B14" s="78" t="inlineStr">
        <is>
          <t>60 W</t>
        </is>
      </c>
      <c r="C14" s="79" t="n">
        <v>230</v>
      </c>
      <c r="D14" s="79" t="n">
        <v>269.3</v>
      </c>
      <c r="E14" s="79" t="n">
        <v>60</v>
      </c>
      <c r="F14" s="79" t="n">
        <v>60.2</v>
      </c>
      <c r="G14" s="79">
        <f>F14-E14</f>
        <v/>
      </c>
      <c r="H14" s="86" t="n">
        <v>0.959</v>
      </c>
      <c r="I14" s="79" t="n">
        <v>21.26</v>
      </c>
      <c r="J14" s="87">
        <f>G14*$B$4*$B$5/1000</f>
        <v/>
      </c>
      <c r="K14" s="88">
        <f>J14*$B$6</f>
        <v/>
      </c>
      <c r="L14" s="78" t="inlineStr">
        <is>
          <t>Vakaa</t>
        </is>
      </c>
      <c r="M14" s="78" t="inlineStr">
        <is>
          <t>Ei: sekä särö että ylijännite</t>
        </is>
      </c>
      <c r="N14" s="78" t="inlineStr">
        <is>
          <t>Täydellä teholla parempi PF ja pienempi ITHD kuin 38 W asetuksella.</t>
        </is>
      </c>
    </row>
    <row r="17" ht="15" customHeight="1" s="47">
      <c r="A17" s="74" t="inlineStr">
        <is>
          <t>Ääriesimerkin tulkinta</t>
        </is>
      </c>
    </row>
    <row r="18" ht="37.5" customHeight="1" s="47">
      <c r="A18" s="46" t="inlineStr">
        <is>
          <t>1.</t>
        </is>
      </c>
      <c r="B18" s="81" t="inlineStr">
        <is>
          <t>Type 11 -testissä 230 V APS-asetus tuotti noin 269 V RMS ja 17,76 % UTHD:n. Testi yhdistää suuren jännitesärön ja ylijännitteen.</t>
        </is>
      </c>
    </row>
    <row r="19" ht="37.5" customHeight="1" s="47">
      <c r="A19" s="46" t="inlineStr">
        <is>
          <t>2.</t>
        </is>
      </c>
      <c r="B19" s="81" t="inlineStr">
        <is>
          <t>Vakaina pysyneiden valaisimien pätöteho muuttui vähän. 500 valaisimen jatkuvassa käytössä laskennallinen kustannusvaikutus oli mallista riippuen noin −245…+149 €/vuosi.</t>
        </is>
      </c>
    </row>
    <row r="20" ht="37.5" customHeight="1" s="47">
      <c r="A20" s="46" t="inlineStr">
        <is>
          <t>3.</t>
        </is>
      </c>
      <c r="B20" s="81" t="inlineStr">
        <is>
          <t>Glamox I40 vilkkui 230 V APS-asetuksella. Kun asetus laskettiin 226 V:iin ja todellinen U RMS noin 264,6 V:iin, vilkkuminen loppui.</t>
        </is>
      </c>
    </row>
    <row r="21" ht="37.5" customHeight="1" s="47">
      <c r="A21" s="46" t="inlineStr">
        <is>
          <t>4.</t>
        </is>
      </c>
      <c r="B21" s="81" t="inlineStr">
        <is>
          <t>Type 11 ei ole peruste väittää, että sähkönlaadun parantaminen tuottaisi vastaavan energiansäästön normaalissa verkossa. Testin tärkein havainto liittyy toimintavarmuuteen ja ajurien sietokykyyn.</t>
        </is>
      </c>
    </row>
  </sheetData>
  <mergeCells count="7">
    <mergeCell ref="A17:N17"/>
    <mergeCell ref="A3:D3"/>
    <mergeCell ref="B18:N18"/>
    <mergeCell ref="B21:N21"/>
    <mergeCell ref="B19:N19"/>
    <mergeCell ref="B20:N20"/>
    <mergeCell ref="A1:N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outlinePr summaryBelow="1" summaryRight="1"/>
    <pageSetUpPr/>
  </sheetPr>
  <dimension ref="A1:H38"/>
  <sheetViews>
    <sheetView showGridLines="0" workbookViewId="0">
      <pane ySplit="3" topLeftCell="A4" activePane="bottomLeft" state="frozen"/>
      <selection pane="bottomLeft" activeCell="A1" sqref="A1"/>
    </sheetView>
  </sheetViews>
  <sheetFormatPr baseColWidth="8" defaultRowHeight="15"/>
  <cols>
    <col width="24" customWidth="1" style="47" min="1" max="1"/>
    <col width="19" customWidth="1" style="47" min="2" max="2"/>
    <col width="14" customWidth="1" style="47" min="3" max="3"/>
    <col width="14" customWidth="1" style="47" min="4" max="4"/>
    <col width="14" customWidth="1" style="47" min="5" max="5"/>
    <col width="14" customWidth="1" style="47" min="6" max="6"/>
    <col width="20" customWidth="1" style="47" min="7" max="7"/>
    <col width="34" customWidth="1" style="47" min="8" max="8"/>
  </cols>
  <sheetData>
    <row r="1" ht="26" customHeight="1" s="47">
      <c r="A1" s="94" t="inlineStr">
        <is>
          <t>Syöttöaaltomuotojen ja THD-arvojen selitteet</t>
        </is>
      </c>
    </row>
    <row r="3">
      <c r="A3" s="95" t="inlineStr">
        <is>
          <t>Keskeiset suureet</t>
        </is>
      </c>
    </row>
    <row r="4" ht="32" customHeight="1" s="47">
      <c r="A4" s="96" t="inlineStr">
        <is>
          <t>U1rms (V)</t>
        </is>
      </c>
      <c r="B4" s="97" t="inlineStr">
        <is>
          <t>Syöttöjännitteen todellinen tehollisarvo. Vertailussa puhdas siniaalto oli noin 229,8 V ja Type 5 noin 227,5–227,6 V.</t>
        </is>
      </c>
    </row>
    <row r="5" ht="32" customHeight="1" s="47">
      <c r="A5" s="96" t="inlineStr">
        <is>
          <t>U1 (V)</t>
        </is>
      </c>
      <c r="B5" s="97" t="inlineStr">
        <is>
          <t>Jännitteen perusaallon (50 Hz) tehollisarvo harmonisanalyysissä.</t>
        </is>
      </c>
    </row>
    <row r="6" ht="32" customHeight="1" s="47">
      <c r="A6" s="96" t="inlineStr">
        <is>
          <t>Uthd (%)</t>
        </is>
      </c>
      <c r="B6" s="97" t="inlineStr">
        <is>
          <t>Jännitteen harmoninen kokonaissärö suhteessa 50 Hz perusaaltoon. Perusaaltoa ei lasketa THD:hen.</t>
        </is>
      </c>
    </row>
    <row r="7" ht="32" customHeight="1" s="47">
      <c r="A7" s="96" t="inlineStr">
        <is>
          <t>I1rms (A)</t>
        </is>
      </c>
      <c r="B7" s="97" t="inlineStr">
        <is>
          <t>Valaisimen ottaman kokonaisvirran todellinen tehollisarvo, joka sisältää perusaallon ja harmoniset.</t>
        </is>
      </c>
    </row>
    <row r="8" ht="32" customHeight="1" s="47">
      <c r="A8" s="96" t="inlineStr">
        <is>
          <t>I1 (A)</t>
        </is>
      </c>
      <c r="B8" s="97" t="inlineStr">
        <is>
          <t>Virran 50 Hz perusaallon tehollisarvo harmonisanalyysissä.</t>
        </is>
      </c>
    </row>
    <row r="9" ht="32" customHeight="1" s="47">
      <c r="A9" s="96" t="inlineStr">
        <is>
          <t>Ithd (%)</t>
        </is>
      </c>
      <c r="B9" s="97" t="inlineStr">
        <is>
          <t>Virran harmoninen kokonaissärö suhteessa virran 50 Hz perusaaltoon. Kuvaa virran aaltomuodon poikkeamaa sinimuodosta.</t>
        </is>
      </c>
    </row>
    <row r="10" ht="32" customHeight="1" s="47">
      <c r="A10" s="96" t="inlineStr">
        <is>
          <t>Hdf (%)</t>
        </is>
      </c>
      <c r="B10" s="97" t="inlineStr">
        <is>
          <t>Yksittäisen harmonisen osuus perusaallosta. Esimerkiksi virran 3. harmonisen Hdf 9 % tarkoittaa I3 = 0,09 × I1.</t>
        </is>
      </c>
    </row>
    <row r="11" ht="32" customHeight="1" s="47">
      <c r="A11" s="96" t="inlineStr">
        <is>
          <t>P (W)</t>
        </is>
      </c>
      <c r="B11" s="97" t="inlineStr">
        <is>
          <t>Pätöteho, josta sähkön energiamittari pääosin laskuttaa.</t>
        </is>
      </c>
    </row>
    <row r="12" ht="32" customHeight="1" s="47">
      <c r="A12" s="96" t="inlineStr">
        <is>
          <t>S (VA)</t>
        </is>
      </c>
      <c r="B12" s="97" t="inlineStr">
        <is>
          <t>Näennäisteho. S = U_rms × I_rms.</t>
        </is>
      </c>
    </row>
    <row r="13" ht="32" customHeight="1" s="47">
      <c r="A13" s="96" t="inlineStr">
        <is>
          <t>Q (var)</t>
        </is>
      </c>
      <c r="B13" s="97" t="inlineStr">
        <is>
          <t>Mittarin ilmoittama loisteho. Negatiivinen Q tarkoittaa kapasitiivista käyttäytymistä.</t>
        </is>
      </c>
    </row>
    <row r="14" ht="32" customHeight="1" s="47">
      <c r="A14" s="96" t="inlineStr">
        <is>
          <t>λ / PF</t>
        </is>
      </c>
      <c r="B14" s="97" t="inlineStr">
        <is>
          <t>Todellinen tehokerroin λ = P/S. Sisältää sekä vaihe-eron että harmonisen särön vaikutuksen.</t>
        </is>
      </c>
    </row>
    <row r="15" ht="32" customHeight="1" s="47">
      <c r="A15" s="96" t="inlineStr">
        <is>
          <t>φ (°)</t>
        </is>
      </c>
      <c r="B15" s="97" t="inlineStr">
        <is>
          <t>Perusaaltojen vaihekulma. Negatiivinen arvo viittaa tässä kapasitiiviseen vaihe-eroon.</t>
        </is>
      </c>
    </row>
    <row r="16" ht="32" customHeight="1" s="47">
      <c r="A16" s="96" t="inlineStr">
        <is>
          <t>CfU / CfI</t>
        </is>
      </c>
      <c r="B16" s="97" t="inlineStr">
        <is>
          <t>Jännitteen tai virran huippukerroin: huippuarvo jaettuna tehollisarvolla. Puhdas siniaalto ≈ 1,414.</t>
        </is>
      </c>
    </row>
    <row r="18">
      <c r="A18" s="95" t="inlineStr">
        <is>
          <t>THD:n muodostuminen</t>
        </is>
      </c>
    </row>
    <row r="19" ht="40" customHeight="1" s="47">
      <c r="A19" s="97" t="inlineStr">
        <is>
          <t>THD lasketaan yksittäisten harmonisten neliösumman neliöjuurena suhteessa perusaaltoon: THD = √(H2² + H3² + … + Hn²). Prosenttiarvoilla sama kaava voidaan laskea suoraan prosenttiluvuista.</t>
        </is>
      </c>
    </row>
    <row r="21">
      <c r="A21" s="98" t="inlineStr">
        <is>
          <t>Aaltomuoto</t>
        </is>
      </c>
      <c r="B21" s="99" t="inlineStr">
        <is>
          <t>H2 (%)</t>
        </is>
      </c>
      <c r="C21" s="99" t="inlineStr">
        <is>
          <t>H3 (%)</t>
        </is>
      </c>
      <c r="D21" s="99" t="inlineStr">
        <is>
          <t>H5 (%)</t>
        </is>
      </c>
      <c r="E21" s="99" t="inlineStr">
        <is>
          <t>H7 (%)</t>
        </is>
      </c>
      <c r="F21" s="99" t="inlineStr">
        <is>
          <t>H9 (%)</t>
        </is>
      </c>
      <c r="G21" s="99" t="inlineStr">
        <is>
          <t>H11 (%)</t>
        </is>
      </c>
      <c r="H21" s="99" t="inlineStr">
        <is>
          <t>Laskettu UTHD (%)</t>
        </is>
      </c>
    </row>
    <row r="22">
      <c r="A22" s="100" t="inlineStr">
        <is>
          <t>Puhdas siniaalto</t>
        </is>
      </c>
      <c r="B22" s="101" t="n">
        <v>0</v>
      </c>
      <c r="C22" s="101" t="n">
        <v>0</v>
      </c>
      <c r="D22" s="101" t="n">
        <v>0</v>
      </c>
      <c r="E22" s="101" t="n">
        <v>0</v>
      </c>
      <c r="F22" s="101" t="n">
        <v>0</v>
      </c>
      <c r="G22" s="101" t="n">
        <v>0</v>
      </c>
      <c r="H22" s="102">
        <f>SQRT(SUMSQ(B22:G22))</f>
        <v/>
      </c>
    </row>
    <row r="23">
      <c r="A23" s="103" t="inlineStr">
        <is>
          <t>Type 5</t>
        </is>
      </c>
      <c r="B23" s="101" t="n">
        <v>0</v>
      </c>
      <c r="C23" s="101" t="n">
        <v>1.11</v>
      </c>
      <c r="D23" s="101" t="n">
        <v>2.8</v>
      </c>
      <c r="E23" s="101" t="n">
        <v>1.4</v>
      </c>
      <c r="F23" s="101" t="n">
        <v>2.3</v>
      </c>
      <c r="G23" s="101" t="n">
        <v>1.51</v>
      </c>
      <c r="H23" s="102">
        <f>SQRT(SUMSQ(B23:G23))</f>
        <v/>
      </c>
    </row>
    <row r="24">
      <c r="A24" s="104" t="inlineStr">
        <is>
          <t>Type 11</t>
        </is>
      </c>
      <c r="B24" s="101" t="n">
        <v>0</v>
      </c>
      <c r="C24" s="101" t="n">
        <v>17.76</v>
      </c>
      <c r="D24" s="101" t="n">
        <v>0</v>
      </c>
      <c r="E24" s="101" t="n">
        <v>0</v>
      </c>
      <c r="F24" s="101" t="n">
        <v>0</v>
      </c>
      <c r="G24" s="101" t="n">
        <v>0</v>
      </c>
      <c r="H24" s="102">
        <f>SQRT(SUMSQ(B24:G24))</f>
        <v/>
      </c>
    </row>
    <row r="26">
      <c r="A26" s="95" t="inlineStr">
        <is>
          <t>Aaltomuotojen selitteet</t>
        </is>
      </c>
    </row>
    <row r="27" ht="64" customHeight="1" s="47">
      <c r="A27" s="105" t="inlineStr">
        <is>
          <t>Puhdas siniaalto</t>
        </is>
      </c>
      <c r="B27" s="97" t="inlineStr">
        <is>
          <t>Referenssisyöttö. Jännite noin 229,8 V / 50 Hz ja mitattu UTHD tyypillisesti noin 0,1–0,2 %. Ihanteellisen siniaallon UTHD on 0 %. Pieni mitattu arvo sisältää lähteen, mittauksen ja mittausresoluution jäännössärön. Tätä käytetään valaisimien oman sähkönlaadun perusvertailuna.</t>
        </is>
      </c>
    </row>
    <row r="28" ht="64" customHeight="1" s="47">
      <c r="A28" s="106" t="inlineStr">
        <is>
          <t>Type 5</t>
        </is>
      </c>
      <c r="B28" s="97" t="inlineStr">
        <is>
          <t>Kohtuullisesti säröytynyt vertailuaaltomuoto. Mittauksissa UTHD oli noin 4,32 %. Kokonaissärö muodostuu pääasiassa 3., 5., 7., 9. ja 11. harmonisesta. Taulukon arvoilla laskettu UTHD on noin 4,32 %. Type 5 -tuloksia voidaan verrata puhtaaseen siniaaltoon, koska todellinen RMS-jännite pysyi lähellä samaa tasoa.</t>
        </is>
      </c>
    </row>
    <row r="29" ht="64" customHeight="1" s="47">
      <c r="A29" s="107" t="inlineStr">
        <is>
          <t>Type 11</t>
        </is>
      </c>
      <c r="B29" s="97" t="inlineStr">
        <is>
          <t>Äärimmäinen rasitusaaltomuoto. Jännitteessä on käytännössä voimakas 3. harmoninen, noin 17,76 % perusaallosta, joten UTHD ≈ 17,76 %. APS-7050:n asetuksella 230 V todellinen RMS-jännite nousi noin 269 V:iin. Siksi Type 11 testaa samanaikaisesti voimakasta säröä ja ylijännitettä eikä ole suoraan vertailukelpoinen puhtaaseen siniaaltoon tai Type 5:een.</t>
        </is>
      </c>
    </row>
    <row r="31">
      <c r="A31" s="95" t="inlineStr">
        <is>
          <t>Miten UTHD ja ITHD tulkitaan tässä vertailussa?</t>
        </is>
      </c>
    </row>
    <row r="32" ht="42" customHeight="1" s="47">
      <c r="A32" s="96" t="inlineStr">
        <is>
          <t>UTHD kuvaa syöttöjännitettä</t>
        </is>
      </c>
      <c r="B32" s="97" t="inlineStr">
        <is>
          <t>Se kertoo, kuinka paljon lähdejännitteessä on harmonisia suhteessa 50 Hz perusaaltoon. Puhdas siniaalto ≈ 0 %, Type 5 ≈ 4,32 % ja Type 11 ≈ 17,76 %.</t>
        </is>
      </c>
    </row>
    <row r="33" ht="42" customHeight="1" s="47">
      <c r="A33" s="96" t="inlineStr">
        <is>
          <t>ITHD kuvaa valaisimen ottamaa virtaa</t>
        </is>
      </c>
      <c r="B33" s="97" t="inlineStr">
        <is>
          <t>Se ei ole sama asia kuin UTHD. Valaisin voi joko vahvistaa, vaimentaa tai muuttaa eri harmonisia, joten sama UTHD tuotti eri valaisimille erilaisen ITHD:n.</t>
        </is>
      </c>
    </row>
    <row r="34" ht="42" customHeight="1" s="47">
      <c r="A34" s="96" t="inlineStr">
        <is>
          <t>Kokonais-THD ei kerro harmonisten suuntaa tai vaihetta</t>
        </is>
      </c>
      <c r="B34" s="97" t="inlineStr">
        <is>
          <t>THD perustuu itseisarvojen neliösummaan. Siksi eri harmoniset eivät vähennä THD:tä suoraan, vaikka jännitteen ja virran harmonisten vaihekulmat voivat vaikuttaa valaisimen käyttäytymiseen ja pätötehoon.</t>
        </is>
      </c>
    </row>
    <row r="35" ht="42" customHeight="1" s="47">
      <c r="A35" s="96" t="inlineStr">
        <is>
          <t>PF ja THD eivät ole sama asia</t>
        </is>
      </c>
      <c r="B35" s="97" t="inlineStr">
        <is>
          <t>Todellinen tehokerroin sisältää sekä perusaaltojen vaihe-eron että aaltomuotosärön. Hyvä PF ei yksin takaa pientä ITHD:tä.</t>
        </is>
      </c>
    </row>
    <row r="36" ht="42" customHeight="1" s="47">
      <c r="A36" s="96" t="inlineStr">
        <is>
          <t>Type 11 on rasitustesti</t>
        </is>
      </c>
      <c r="B36" s="97" t="inlineStr">
        <is>
          <t>Type 11 -tuloksia ei pidä käyttää tavallisen 230 V verkon energialaskelmana tai standardinmukaisuuden osoituksena.</t>
        </is>
      </c>
    </row>
    <row r="38" ht="48" customHeight="1" s="47">
      <c r="A38" s="108" t="inlineStr">
        <is>
          <t>Huomio: taulukon Type 5 -komponentit on luettu APS-7050:n valmiin aaltomuodon asetuksista ja mittaustuloksista. Puhdas siniaalto ja Type 11 on kuvattu toteutuneiden mittausten perusteella. Yksittäisten harmonisten vaihekulmia ei tässä aineistossa mitattu.</t>
        </is>
      </c>
    </row>
  </sheetData>
  <mergeCells count="28">
    <mergeCell ref="B9:H9"/>
    <mergeCell ref="B6:H6"/>
    <mergeCell ref="B15:H15"/>
    <mergeCell ref="B33:H33"/>
    <mergeCell ref="A1:H1"/>
    <mergeCell ref="B5:H5"/>
    <mergeCell ref="B36:H36"/>
    <mergeCell ref="B32:H32"/>
    <mergeCell ref="B35:H35"/>
    <mergeCell ref="B4:H4"/>
    <mergeCell ref="B16:H16"/>
    <mergeCell ref="B7:H7"/>
    <mergeCell ref="A18:H18"/>
    <mergeCell ref="A3:H3"/>
    <mergeCell ref="A26:H26"/>
    <mergeCell ref="B27:H27"/>
    <mergeCell ref="B12:H12"/>
    <mergeCell ref="B11:H11"/>
    <mergeCell ref="B8:H8"/>
    <mergeCell ref="B14:H14"/>
    <mergeCell ref="B13:H13"/>
    <mergeCell ref="A38:H38"/>
    <mergeCell ref="B34:H34"/>
    <mergeCell ref="A19:H19"/>
    <mergeCell ref="B29:H29"/>
    <mergeCell ref="B10:H10"/>
    <mergeCell ref="A31:H31"/>
    <mergeCell ref="B28:H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2026-08-01T09:05:36Z</dcterms:created>
  <dcterms:modified xmlns:dcterms="http://purl.org/dc/terms/" xmlns:xsi="http://www.w3.org/2001/XMLSchema-instance" xsi:type="dcterms:W3CDTF">2026-08-01T10:13:37Z</dcterms:modified>
  <cp:revision>0</cp:revision>
</cp:coreProperties>
</file>